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AFDB9FE4-DF9F-43D4-89BD-D5636F73FD6C}" xr6:coauthVersionLast="47" xr6:coauthVersionMax="47" xr10:uidLastSave="{00000000-0000-0000-0000-000000000000}"/>
  <bookViews>
    <workbookView xWindow="24060" yWindow="-1605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-接種日別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2" i="15" l="1"/>
  <c r="B82" i="15"/>
  <c r="C81" i="15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E4" i="15"/>
  <c r="D4" i="15"/>
  <c r="C4" i="15"/>
  <c r="E1" i="15"/>
  <c r="E135" i="11" l="1"/>
  <c r="B135" i="11"/>
  <c r="E134" i="11"/>
  <c r="B134" i="11"/>
  <c r="E133" i="11"/>
  <c r="B133" i="11"/>
  <c r="E132" i="11"/>
  <c r="B132" i="11"/>
  <c r="E131" i="11"/>
  <c r="D131" i="11"/>
  <c r="B131" i="11"/>
  <c r="E130" i="11"/>
  <c r="D130" i="11"/>
  <c r="B130" i="11"/>
  <c r="E129" i="11"/>
  <c r="D129" i="11"/>
  <c r="B129" i="11"/>
  <c r="E128" i="11"/>
  <c r="D128" i="11"/>
  <c r="B128" i="11"/>
  <c r="E127" i="11"/>
  <c r="D127" i="11"/>
  <c r="B127" i="11"/>
  <c r="E126" i="11"/>
  <c r="D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<sst xmlns="http://schemas.openxmlformats.org/spreadsheetml/2006/main" count="46575" uniqueCount="372">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</sst>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5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92"/>
  <sheetViews>
    <sheetView workbookViewId="0">
      <pane ySplit="1" topLeftCell="A1234" activePane="bottomLeft" state="frozen"/>
      <selection activeCell="O1257" sqref="O1257:Q2189"/>
      <selection pane="bottomLeft" activeCell="O1257" sqref="O1257:Q2189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31552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18213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14864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25419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40251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8364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95201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145594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182091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182420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198366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34855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25372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276694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245413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273580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20086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287764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39903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27224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7417</v>
      </c>
      <c r="P1320" s="26">
        <v>787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8469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9840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316445</v>
      </c>
      <c r="P1329" s="26">
        <v>72031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147393</v>
      </c>
      <c r="P1332" s="26">
        <v>54777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62731</v>
      </c>
      <c r="P1335" s="26">
        <v>7604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75876</v>
      </c>
      <c r="P1338" s="26">
        <v>8176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260767</v>
      </c>
      <c r="P1341" s="26">
        <v>96514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223113</v>
      </c>
      <c r="P1344" s="26">
        <v>122529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245740</v>
      </c>
      <c r="P1347" s="26">
        <v>151204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252779</v>
      </c>
      <c r="P1350" s="26">
        <v>176697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235462</v>
      </c>
      <c r="P1353" s="26">
        <v>192901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139460</v>
      </c>
      <c r="P1356" s="26">
        <v>34410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190190</v>
      </c>
      <c r="P1359" s="26">
        <v>24093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345193</v>
      </c>
      <c r="P1362" s="26">
        <v>267054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351893</v>
      </c>
      <c r="P1365" s="26">
        <v>222643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400812</v>
      </c>
      <c r="P1368" s="26">
        <v>250401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407797</v>
      </c>
      <c r="P1371" s="26">
        <v>136869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384009</v>
      </c>
      <c r="P1374" s="26">
        <v>208651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287863</v>
      </c>
      <c r="P1377" s="26">
        <v>42246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327411</v>
      </c>
      <c r="P1380" s="26">
        <v>27935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590688</v>
      </c>
      <c r="P1383" s="26">
        <v>204069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612348</v>
      </c>
      <c r="P1386" s="26">
        <v>62993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674644</v>
      </c>
      <c r="P1389" s="26">
        <v>61761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646802</v>
      </c>
      <c r="P1392" s="26">
        <v>105851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624678</v>
      </c>
      <c r="P1395" s="26">
        <v>124621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478458</v>
      </c>
      <c r="P1398" s="26">
        <v>59665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465149</v>
      </c>
      <c r="P1401" s="26">
        <v>67803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670244</v>
      </c>
      <c r="P1404" s="26">
        <v>236583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725624</v>
      </c>
      <c r="P1407" s="26">
        <v>214379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752270</v>
      </c>
      <c r="P1410" s="26">
        <v>236656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745064</v>
      </c>
      <c r="P1413" s="26">
        <v>230935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730618</v>
      </c>
      <c r="P1416" s="26">
        <v>220906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625645</v>
      </c>
      <c r="P1419" s="26">
        <v>130863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569806</v>
      </c>
      <c r="P1422" s="26">
        <v>182871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781696</v>
      </c>
      <c r="P1425" s="26">
        <v>328256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811646</v>
      </c>
      <c r="P1428" s="26">
        <v>327764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793488</v>
      </c>
      <c r="P1431" s="26">
        <v>392325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761185</v>
      </c>
      <c r="P1434" s="26">
        <v>393214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771442</v>
      </c>
      <c r="P1437" s="26">
        <v>364782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670794</v>
      </c>
      <c r="P1440" s="26">
        <v>278549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610182</v>
      </c>
      <c r="P1443" s="26">
        <v>318515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710281</v>
      </c>
      <c r="P1446" s="26">
        <v>545778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711699</v>
      </c>
      <c r="P1449" s="26">
        <v>562441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695535</v>
      </c>
      <c r="P1452" s="26">
        <v>615313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707440</v>
      </c>
      <c r="P1455" s="26">
        <v>607402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690472</v>
      </c>
      <c r="P1458" s="26">
        <v>580932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674379</v>
      </c>
      <c r="P1461" s="26">
        <v>447921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674234</v>
      </c>
      <c r="P1464" s="26">
        <v>441718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780237</v>
      </c>
      <c r="P1467" s="26">
        <v>630641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787574</v>
      </c>
      <c r="P1470" s="26">
        <v>664830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804674</v>
      </c>
      <c r="P1473" s="26">
        <v>698387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776026</v>
      </c>
      <c r="P1476" s="26">
        <v>703107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772485</v>
      </c>
      <c r="P1479" s="26">
        <v>707647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758677</v>
      </c>
      <c r="P1482" s="26">
        <v>591182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785891</v>
      </c>
      <c r="P1485" s="26">
        <v>543533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811858</v>
      </c>
      <c r="P1488" s="26">
        <v>711172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827435</v>
      </c>
      <c r="P1491" s="26">
        <v>748274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862655</v>
      </c>
      <c r="P1494" s="26">
        <v>736832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673459</v>
      </c>
      <c r="P1497" s="26">
        <v>717153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623920</v>
      </c>
      <c r="P1500" s="26">
        <v>727464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889936</v>
      </c>
      <c r="P1503" s="26">
        <v>614346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841144</v>
      </c>
      <c r="P1506" s="26">
        <v>544724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1003465</v>
      </c>
      <c r="P1509" s="26">
        <v>661637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1041768</v>
      </c>
      <c r="P1512" s="26">
        <v>677806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1054008</v>
      </c>
      <c r="P1515" s="26">
        <v>652363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1060935</v>
      </c>
      <c r="P1518" s="26">
        <v>649283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1067818</v>
      </c>
      <c r="P1521" s="26">
        <v>649053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1040322</v>
      </c>
      <c r="P1524" s="26">
        <v>622625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766161</v>
      </c>
      <c r="P1527" s="26">
        <v>630818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871273</v>
      </c>
      <c r="P1530" s="26">
        <v>685674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906862</v>
      </c>
      <c r="P1533" s="26">
        <v>673392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881227</v>
      </c>
      <c r="P1536" s="26">
        <v>681781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865113</v>
      </c>
      <c r="P1539" s="26">
        <v>658173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898577</v>
      </c>
      <c r="P1542" s="26">
        <v>649165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828447</v>
      </c>
      <c r="P1545" s="26">
        <v>649465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615492</v>
      </c>
      <c r="P1548" s="26">
        <v>665316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543390</v>
      </c>
      <c r="P1551" s="26">
        <v>642919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816041</v>
      </c>
      <c r="P1554" s="26">
        <v>659175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747391</v>
      </c>
      <c r="P1557" s="26">
        <v>706181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323404</v>
      </c>
      <c r="P1560" s="26">
        <v>279584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252733</v>
      </c>
      <c r="P1563" s="26">
        <v>199468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465902</v>
      </c>
      <c r="P1566" s="26">
        <v>748686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420071</v>
      </c>
      <c r="P1569" s="26">
        <v>692083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584975</v>
      </c>
      <c r="P1572" s="26">
        <v>786646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624959</v>
      </c>
      <c r="P1575" s="26">
        <v>787305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613316</v>
      </c>
      <c r="P1578" s="26">
        <v>793687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615352</v>
      </c>
      <c r="P1581" s="26">
        <v>779902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646175</v>
      </c>
      <c r="P1584" s="26">
        <v>786976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641104</v>
      </c>
      <c r="P1587" s="26">
        <v>804706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5015167</v>
      </c>
      <c r="P1590" s="26">
        <v>1705819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569817</v>
      </c>
      <c r="P1593" s="26">
        <v>573887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587401</v>
      </c>
      <c r="P1596" s="26">
        <v>610672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575560</v>
      </c>
      <c r="P1599" s="26">
        <v>603863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562934</v>
      </c>
      <c r="P1602" s="26">
        <v>592815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583372</v>
      </c>
      <c r="P1605" s="26">
        <v>628669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699786</v>
      </c>
      <c r="P1608" s="26">
        <v>640730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4777372</v>
      </c>
      <c r="P1611" s="26">
        <v>2337468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168986</v>
      </c>
      <c r="P1614" s="26">
        <v>103361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488779</v>
      </c>
      <c r="P1617" s="26">
        <v>585389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498390</v>
      </c>
      <c r="P1620" s="26">
        <v>507935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491787</v>
      </c>
      <c r="P1623" s="26">
        <v>230505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345573</v>
      </c>
      <c r="P1626" s="26">
        <v>138852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354311</v>
      </c>
      <c r="P1629" s="26">
        <v>257193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4009137</v>
      </c>
      <c r="P1632" s="26">
        <v>2545235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435111</v>
      </c>
      <c r="P1635" s="26">
        <v>369550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546610</v>
      </c>
      <c r="P1638" s="26">
        <v>457169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577152</v>
      </c>
      <c r="P1641" s="26">
        <v>444623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576603</v>
      </c>
      <c r="P1644" s="26">
        <v>434570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615175</v>
      </c>
      <c r="P1647" s="26">
        <v>480445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720994</v>
      </c>
      <c r="P1650" s="26">
        <v>538828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3702306</v>
      </c>
      <c r="P1653" s="26">
        <v>3038514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547577</v>
      </c>
      <c r="P1656" s="26">
        <v>446427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611149</v>
      </c>
      <c r="P1659" s="26">
        <v>466280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602375</v>
      </c>
      <c r="P1662" s="26">
        <v>459117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568043</v>
      </c>
      <c r="P1665" s="26">
        <v>443779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640318</v>
      </c>
      <c r="P1668" s="26">
        <v>490311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729427</v>
      </c>
      <c r="P1671" s="26">
        <v>606050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3318946</v>
      </c>
      <c r="P1674" s="26">
        <v>2993693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388671</v>
      </c>
      <c r="P1677" s="26">
        <v>139622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649719</v>
      </c>
      <c r="P1680" s="26">
        <v>397722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643682</v>
      </c>
      <c r="P1683" s="26">
        <v>379456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420211</v>
      </c>
      <c r="P1686" s="26">
        <v>380179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738632</v>
      </c>
      <c r="P1689" s="26">
        <v>291110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954558</v>
      </c>
      <c r="P1692" s="26">
        <v>331702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3175244</v>
      </c>
      <c r="P1695" s="26">
        <v>2350306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616567</v>
      </c>
      <c r="P1698" s="26">
        <v>342683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629264</v>
      </c>
      <c r="P1701" s="26">
        <v>436585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596316</v>
      </c>
      <c r="P1704" s="26">
        <v>464490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583438</v>
      </c>
      <c r="P1707" s="26">
        <v>450465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647476</v>
      </c>
      <c r="P1710" s="26">
        <v>518377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784495</v>
      </c>
      <c r="P1713" s="26">
        <v>625425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2766389</v>
      </c>
      <c r="P1716" s="26">
        <v>2262120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508707</v>
      </c>
      <c r="P1719" s="26">
        <v>439367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534853</v>
      </c>
      <c r="P1722" s="26">
        <v>469691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512632</v>
      </c>
      <c r="P1725" s="26">
        <v>468516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498428</v>
      </c>
      <c r="P1728" s="26">
        <v>458007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574484</v>
      </c>
      <c r="P1731" s="26">
        <v>536544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736581</v>
      </c>
      <c r="P1734" s="26">
        <v>618025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2388866</v>
      </c>
      <c r="P1737" s="26">
        <v>1960935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155485</v>
      </c>
      <c r="P1740" s="26">
        <v>81253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410713</v>
      </c>
      <c r="P1743" s="26">
        <v>563965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419388</v>
      </c>
      <c r="P1746" s="26">
        <v>529444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193848</v>
      </c>
      <c r="P1749" s="26">
        <v>149482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435304</v>
      </c>
      <c r="P1752" s="26">
        <v>635890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573624</v>
      </c>
      <c r="P1755" s="26">
        <v>795173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1963753</v>
      </c>
      <c r="P1758" s="26">
        <v>1953478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376546</v>
      </c>
      <c r="P1761" s="26">
        <v>478833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406659</v>
      </c>
      <c r="P1764" s="26">
        <v>486873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402944</v>
      </c>
      <c r="P1767" s="26">
        <v>451036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388344</v>
      </c>
      <c r="P1770" s="26">
        <v>440134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439481</v>
      </c>
      <c r="P1773" s="26">
        <v>479570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597207</v>
      </c>
      <c r="P1776" s="26">
        <v>597331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1777780</v>
      </c>
      <c r="P1779" s="26">
        <v>1638684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330830</v>
      </c>
      <c r="P1782" s="26">
        <v>385230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345770</v>
      </c>
      <c r="P1785" s="26">
        <v>410125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330880</v>
      </c>
      <c r="P1788" s="26">
        <v>393885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317323</v>
      </c>
      <c r="P1791" s="26">
        <v>383455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376874</v>
      </c>
      <c r="P1794" s="26">
        <v>475152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508477</v>
      </c>
      <c r="P1797" s="26">
        <v>619509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1476419</v>
      </c>
      <c r="P1800" s="26">
        <v>1448916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284691</v>
      </c>
      <c r="P1803" s="26">
        <v>115764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270252</v>
      </c>
      <c r="P1806" s="26">
        <v>341313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141827</v>
      </c>
      <c r="P1809" s="26">
        <v>342559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263044</v>
      </c>
      <c r="P1812" s="26">
        <v>149751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303720</v>
      </c>
      <c r="P1815" s="26">
        <v>385670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398530</v>
      </c>
      <c r="P1818" s="26">
        <v>508242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1167575</v>
      </c>
      <c r="P1821" s="26">
        <v>1141507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176696</v>
      </c>
      <c r="P1824" s="26">
        <v>327098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173593</v>
      </c>
      <c r="P1827" s="26">
        <v>355719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165471</v>
      </c>
      <c r="P1830" s="26">
        <v>352182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148440</v>
      </c>
      <c r="P1833" s="26">
        <v>337449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194226</v>
      </c>
      <c r="P1836" s="26">
        <v>415047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265767</v>
      </c>
      <c r="P1839" s="26">
        <v>553994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966461</v>
      </c>
      <c r="P1842" s="26">
        <v>1020027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109949</v>
      </c>
      <c r="P1845" s="26">
        <v>309494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113382</v>
      </c>
      <c r="P1848" s="26">
        <v>317937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105750</v>
      </c>
      <c r="P1851" s="26">
        <v>302185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102585</v>
      </c>
      <c r="P1854" s="26">
        <v>290322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131133</v>
      </c>
      <c r="P1857" s="26">
        <v>372055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182036</v>
      </c>
      <c r="P1860" s="26">
        <v>495274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812331</v>
      </c>
      <c r="P1863" s="26">
        <v>829073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56997</v>
      </c>
      <c r="P1866" s="26">
        <v>250770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38532</v>
      </c>
      <c r="P1869" s="26">
        <v>246040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21688</v>
      </c>
      <c r="P1872" s="26">
        <v>55396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54725</v>
      </c>
      <c r="P1875" s="26">
        <v>245460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84370</v>
      </c>
      <c r="P1878" s="26">
        <v>294317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116133</v>
      </c>
      <c r="P1881" s="26">
        <v>388447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710007</v>
      </c>
      <c r="P1884" s="26">
        <v>681880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48040</v>
      </c>
      <c r="P1887" s="26">
        <v>162323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50099</v>
      </c>
      <c r="P1890" s="26">
        <v>159678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33842</v>
      </c>
      <c r="P1893" s="26">
        <v>154114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30523</v>
      </c>
      <c r="P1896" s="26">
        <v>135092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50691</v>
      </c>
      <c r="P1899" s="26">
        <v>195882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67523</v>
      </c>
      <c r="P1902" s="26">
        <v>260006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600682</v>
      </c>
      <c r="P1905" s="26">
        <v>549947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25824</v>
      </c>
      <c r="P1908" s="26">
        <v>109218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25217</v>
      </c>
      <c r="P1911" s="26">
        <v>111416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24828</v>
      </c>
      <c r="P1914" s="26">
        <v>102699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23256</v>
      </c>
      <c r="P1917" s="26">
        <v>97184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42039</v>
      </c>
      <c r="P1920" s="26">
        <v>141781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55810</v>
      </c>
      <c r="P1923" s="26">
        <v>194458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533481</v>
      </c>
      <c r="P1926" s="26">
        <v>409716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22481</v>
      </c>
      <c r="P1929" s="26">
        <v>63132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4951</v>
      </c>
      <c r="P1932" s="26">
        <v>16133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22378</v>
      </c>
      <c r="P1935" s="26">
        <v>40753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20097</v>
      </c>
      <c r="P1938" s="26">
        <v>59155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38210</v>
      </c>
      <c r="P1941" s="26">
        <v>101791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51405</v>
      </c>
      <c r="P1944" s="26">
        <v>140692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481224</v>
      </c>
      <c r="P1947" s="26">
        <v>336327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18221</v>
      </c>
      <c r="P1950" s="26">
        <v>54143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17915</v>
      </c>
      <c r="P1953" s="26">
        <v>58634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15987</v>
      </c>
      <c r="P1956" s="26">
        <v>31162</v>
      </c>
      <c r="Q1956" s="26">
        <v>4716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15139</v>
      </c>
      <c r="P1959" s="26">
        <v>28092</v>
      </c>
      <c r="Q1959" s="26">
        <v>3780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28894</v>
      </c>
      <c r="P1962" s="26">
        <v>51039</v>
      </c>
      <c r="Q1962" s="26">
        <v>9417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44332</v>
      </c>
      <c r="P1965" s="26">
        <v>72859</v>
      </c>
      <c r="Q1965" s="26">
        <v>2475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437912</v>
      </c>
      <c r="P1968" s="26">
        <v>257921</v>
      </c>
      <c r="Q1968" s="26">
        <v>622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13860</v>
      </c>
      <c r="P1971" s="26">
        <v>24386</v>
      </c>
      <c r="Q1971" s="26">
        <v>9422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11609</v>
      </c>
      <c r="P1974" s="26">
        <v>23262</v>
      </c>
      <c r="Q1974" s="26">
        <v>11293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6718</v>
      </c>
      <c r="P1977" s="26">
        <v>22693</v>
      </c>
      <c r="Q1977" s="26">
        <v>12612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4745</v>
      </c>
      <c r="P1980" s="26">
        <v>20645</v>
      </c>
      <c r="Q1980" s="26">
        <v>15094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7832</v>
      </c>
      <c r="P1983" s="26">
        <v>42190</v>
      </c>
      <c r="Q1983" s="26">
        <v>38573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10899</v>
      </c>
      <c r="P1986" s="26">
        <v>59512</v>
      </c>
      <c r="Q1986" s="26">
        <v>6604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407030</v>
      </c>
      <c r="P1989" s="26">
        <v>245433</v>
      </c>
      <c r="Q1989" s="26">
        <v>743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4616</v>
      </c>
      <c r="P1992" s="26">
        <v>20921</v>
      </c>
      <c r="Q1992" s="26">
        <v>30981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7230</v>
      </c>
      <c r="P1995" s="26">
        <v>7037</v>
      </c>
      <c r="Q1995" s="26">
        <v>34507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21206</v>
      </c>
      <c r="Q1998" s="26">
        <v>42652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10022</v>
      </c>
      <c r="P2001" s="26">
        <v>19255</v>
      </c>
      <c r="Q2001" s="26">
        <v>46745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22689</v>
      </c>
      <c r="P2004" s="26">
        <v>38915</v>
      </c>
      <c r="Q2004" s="26">
        <v>84789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35061</v>
      </c>
      <c r="P2007" s="26">
        <v>56829</v>
      </c>
      <c r="Q2007" s="26">
        <v>21447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402543</v>
      </c>
      <c r="P2010" s="26">
        <v>232774</v>
      </c>
      <c r="Q2010" s="26">
        <v>2439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6374</v>
      </c>
      <c r="P2013" s="26">
        <v>18262</v>
      </c>
      <c r="Q2013" s="26">
        <v>51221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12297</v>
      </c>
      <c r="P2016" s="26">
        <v>18214</v>
      </c>
      <c r="Q2016" s="26">
        <v>58552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12599</v>
      </c>
      <c r="P2019" s="26">
        <v>17710</v>
      </c>
      <c r="Q2019" s="26">
        <v>64163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10313</v>
      </c>
      <c r="P2022" s="26">
        <v>15694</v>
      </c>
      <c r="Q2022" s="26">
        <v>65261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18256</v>
      </c>
      <c r="P2025" s="26">
        <v>30337</v>
      </c>
      <c r="Q2025" s="26">
        <v>101899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27615</v>
      </c>
      <c r="P2028" s="26">
        <v>50053</v>
      </c>
      <c r="Q2028" s="26">
        <v>39820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261160</v>
      </c>
      <c r="P2031" s="26">
        <v>102498</v>
      </c>
      <c r="Q2031" s="26">
        <v>6739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8739</v>
      </c>
      <c r="P2034" s="26">
        <v>15545</v>
      </c>
      <c r="Q2034" s="26">
        <v>48818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7039</v>
      </c>
      <c r="P2037" s="26">
        <v>12134</v>
      </c>
      <c r="Q2037" s="26">
        <v>63031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2889</v>
      </c>
      <c r="P2040" s="26">
        <v>4419</v>
      </c>
      <c r="Q2040" s="26">
        <v>38283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1065</v>
      </c>
      <c r="Q2043" s="26">
        <v>9263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770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236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82416</v>
      </c>
      <c r="Q2052" s="26">
        <v>438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565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3225</v>
      </c>
      <c r="P2058" s="26">
        <v>6210</v>
      </c>
      <c r="Q2058" s="26">
        <v>9994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5883</v>
      </c>
      <c r="P2061" s="26">
        <v>9711</v>
      </c>
      <c r="Q2061" s="26">
        <v>25833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6544</v>
      </c>
      <c r="P2064" s="26">
        <v>10052</v>
      </c>
      <c r="Q2064" s="26">
        <v>35404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16082</v>
      </c>
      <c r="P2067" s="26">
        <v>24021</v>
      </c>
      <c r="Q2067" s="26">
        <v>90920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26834</v>
      </c>
      <c r="P2070" s="26">
        <v>38767</v>
      </c>
      <c r="Q2070" s="26">
        <v>107565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224078</v>
      </c>
      <c r="P2073" s="26">
        <v>80654</v>
      </c>
      <c r="Q2073" s="26">
        <v>14514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1303</v>
      </c>
      <c r="P2076" s="26">
        <v>2164</v>
      </c>
      <c r="Q2076" s="26">
        <v>4464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8813</v>
      </c>
      <c r="P2079" s="26">
        <v>14609</v>
      </c>
      <c r="Q2079" s="26">
        <v>80874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8906</v>
      </c>
      <c r="P2082" s="26">
        <v>13027</v>
      </c>
      <c r="Q2082" s="26">
        <v>110568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8046</v>
      </c>
      <c r="P2085" s="26">
        <v>10367</v>
      </c>
      <c r="Q2085" s="26">
        <v>109284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16964</v>
      </c>
      <c r="P2088" s="26">
        <v>19041</v>
      </c>
      <c r="Q2088" s="26">
        <v>200504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26648</v>
      </c>
      <c r="P2091" s="26">
        <v>30425</v>
      </c>
      <c r="Q2091" s="26">
        <v>157779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10651</v>
      </c>
      <c r="P2094" s="26">
        <v>11805</v>
      </c>
      <c r="Q2094" s="26">
        <v>31006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10722</v>
      </c>
      <c r="P2097" s="26">
        <v>9689</v>
      </c>
      <c r="Q2097" s="26">
        <v>136004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11055</v>
      </c>
      <c r="P2100" s="26">
        <v>7182</v>
      </c>
      <c r="Q2100" s="26">
        <v>178985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10416</v>
      </c>
      <c r="P2103" s="26">
        <v>4652</v>
      </c>
      <c r="Q2103" s="26">
        <v>203247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9970</v>
      </c>
      <c r="P2106" s="26">
        <v>3043</v>
      </c>
      <c r="Q2106" s="26">
        <v>201736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11833</v>
      </c>
      <c r="P2109" s="26">
        <v>5106</v>
      </c>
      <c r="Q2109" s="26">
        <v>322062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27091</v>
      </c>
      <c r="P2112" s="26">
        <v>5950</v>
      </c>
      <c r="Q2112" s="26">
        <v>253814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9892</v>
      </c>
      <c r="P2115" s="26">
        <v>2936</v>
      </c>
      <c r="Q2115" s="26">
        <v>80824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10546</v>
      </c>
      <c r="P2118" s="26">
        <v>2160</v>
      </c>
      <c r="Q2118" s="26">
        <v>232613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10533</v>
      </c>
      <c r="P2121" s="26">
        <v>3845</v>
      </c>
      <c r="Q2121" s="26">
        <v>273281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9999</v>
      </c>
      <c r="P2124" s="26">
        <v>5660</v>
      </c>
      <c r="Q2124" s="26">
        <v>288098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9269</v>
      </c>
      <c r="P2127" s="26">
        <v>6284</v>
      </c>
      <c r="Q2127" s="26">
        <v>279989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18590</v>
      </c>
      <c r="P2130" s="26">
        <v>15417</v>
      </c>
      <c r="Q2130" s="26">
        <v>384953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25422</v>
      </c>
      <c r="P2133" s="26">
        <v>26637</v>
      </c>
      <c r="Q2133" s="26">
        <v>329156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68247</v>
      </c>
      <c r="P2136" s="26">
        <v>95071</v>
      </c>
      <c r="Q2136" s="26">
        <v>152787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9059</v>
      </c>
      <c r="P2139" s="26">
        <v>2680</v>
      </c>
      <c r="Q2139" s="26">
        <v>299726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11266</v>
      </c>
      <c r="P2142" s="26">
        <v>6531</v>
      </c>
      <c r="Q2142" s="26">
        <v>564718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6359</v>
      </c>
      <c r="P2145" s="26">
        <v>6778</v>
      </c>
      <c r="Q2145" s="26">
        <v>545396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8524</v>
      </c>
      <c r="P2148" s="26">
        <v>6641</v>
      </c>
      <c r="Q2148" s="26">
        <v>549199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16493</v>
      </c>
      <c r="P2151" s="26">
        <v>13680</v>
      </c>
      <c r="Q2151" s="26">
        <v>661512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22801</v>
      </c>
      <c r="P2154" s="26">
        <v>21592</v>
      </c>
      <c r="Q2154" s="26">
        <v>647175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8681</v>
      </c>
      <c r="P2157" s="26">
        <v>9080</v>
      </c>
      <c r="Q2157" s="26">
        <v>455033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10117</v>
      </c>
      <c r="P2160" s="26">
        <v>8157</v>
      </c>
      <c r="Q2160" s="26">
        <v>657333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8151</v>
      </c>
      <c r="P2163" s="26">
        <v>8539</v>
      </c>
      <c r="Q2163" s="26">
        <v>721773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7396</v>
      </c>
      <c r="P2166" s="26">
        <v>7507</v>
      </c>
      <c r="Q2166" s="26">
        <v>697641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7045</v>
      </c>
      <c r="P2169" s="26">
        <v>7857</v>
      </c>
      <c r="Q2169" s="26">
        <v>692792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3578</v>
      </c>
      <c r="P2172" s="26">
        <v>2226</v>
      </c>
      <c r="Q2172" s="26">
        <v>319098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14544</v>
      </c>
      <c r="P2175" s="26">
        <v>19844</v>
      </c>
      <c r="Q2175" s="26">
        <v>730160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6560</v>
      </c>
      <c r="P2178" s="26">
        <v>7503</v>
      </c>
      <c r="Q2178" s="26">
        <v>527225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5299</v>
      </c>
      <c r="P2181" s="26">
        <v>6825</v>
      </c>
      <c r="Q2181" s="26">
        <v>628677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5554</v>
      </c>
      <c r="P2184" s="26">
        <v>6668</v>
      </c>
      <c r="Q2184" s="26">
        <v>638000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4351</v>
      </c>
      <c r="P2187" s="26">
        <v>4668</v>
      </c>
      <c r="Q2187" s="26">
        <v>501896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>
        <v>0</v>
      </c>
      <c r="P2190">
        <v>0</v>
      </c>
      <c r="Q2190">
        <v>0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>
        <v>0</v>
      </c>
      <c r="P2191">
        <v>0</v>
      </c>
      <c r="Q2191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>
        <v>0</v>
      </c>
      <c r="P2192">
        <v>0</v>
      </c>
      <c r="Q2192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948"/>
  <sheetViews>
    <sheetView workbookViewId="0">
      <pane xSplit="1" ySplit="1" topLeftCell="B32903" activePane="bottomRight" state="frozen"/>
      <selection activeCell="O1257" sqref="O1257:Q2189"/>
      <selection pane="topRight" activeCell="O1257" sqref="O1257:Q2189"/>
      <selection pane="bottomLeft" activeCell="O1257" sqref="O1257:Q2189"/>
      <selection pane="bottomRight" activeCell="O1257" sqref="O1257:Q2189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1" t="s">
        <v>146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44609</v>
      </c>
      <c r="B3" s="25" t="s">
        <v>153</v>
      </c>
      <c r="C3" s="25">
        <f>IF(D21="", "", D21)</f>
        <v>4135404</v>
      </c>
      <c r="D3" s="25">
        <f>IF(C21="", "", C21)</f>
        <v>35451525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838051</v>
      </c>
      <c r="I3" s="25" t="str">
        <f t="shared" si="1"/>
        <v/>
      </c>
      <c r="J3" s="25">
        <f t="shared" si="1"/>
        <v>1469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3251741</v>
      </c>
      <c r="N3" s="25">
        <f t="shared" si="2"/>
        <v>20946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44609</v>
      </c>
      <c r="B4" s="25" t="s">
        <v>154</v>
      </c>
      <c r="C4" s="25">
        <f>IF(D22="", "", D22)</f>
        <v>10778</v>
      </c>
      <c r="D4" s="25">
        <f>IF(C22="", "", C22)</f>
        <v>1469745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2069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8701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44609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1" t="s">
        <v>156</v>
      </c>
      <c r="B7" s="131"/>
      <c r="C7" s="131"/>
      <c r="D7" s="131"/>
      <c r="E7" s="131"/>
      <c r="F7" s="131"/>
      <c r="G7" s="131"/>
      <c r="H7" s="131"/>
      <c r="I7" s="131"/>
      <c r="M7" s="47"/>
      <c r="O7" s="26"/>
      <c r="P7" s="26"/>
    </row>
    <row r="8" spans="1:17">
      <c r="A8" s="4">
        <v>2022</v>
      </c>
      <c r="B8" s="4">
        <v>2</v>
      </c>
      <c r="C8" s="4">
        <v>17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1" t="s">
        <v>369</v>
      </c>
      <c r="B9" s="131"/>
      <c r="C9" s="131"/>
      <c r="D9" s="131"/>
      <c r="E9" s="131"/>
      <c r="F9" s="131"/>
      <c r="G9" s="131"/>
      <c r="H9" s="131"/>
      <c r="I9" s="13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1" t="s">
        <v>157</v>
      </c>
      <c r="D10" s="131"/>
      <c r="E10" s="131" t="s">
        <v>158</v>
      </c>
      <c r="F10" s="131"/>
      <c r="G10" s="131" t="s">
        <v>159</v>
      </c>
      <c r="H10" s="131" t="s">
        <v>160</v>
      </c>
      <c r="I10" s="13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1"/>
      <c r="H11" s="131"/>
      <c r="I11" s="13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35451525</v>
      </c>
      <c r="D12" s="45">
        <v>4135404</v>
      </c>
      <c r="E12" s="45">
        <v>838051</v>
      </c>
      <c r="F12" s="45">
        <v>1469</v>
      </c>
      <c r="G12" s="45">
        <v>3251741</v>
      </c>
      <c r="H12" s="45">
        <v>20946</v>
      </c>
      <c r="I12" s="3"/>
      <c r="J12" s="54"/>
      <c r="K12" s="134" t="s">
        <v>349</v>
      </c>
      <c r="L12" s="134"/>
      <c r="M12" s="59"/>
      <c r="N12" s="57"/>
      <c r="O12" s="57"/>
      <c r="P12" s="58"/>
      <c r="Q12" s="59"/>
    </row>
    <row r="13" spans="1:17">
      <c r="B13" s="26" t="s">
        <v>326</v>
      </c>
      <c r="C13" s="45">
        <v>1469745</v>
      </c>
      <c r="D13" s="45">
        <v>10778</v>
      </c>
      <c r="E13" s="45">
        <v>2069</v>
      </c>
      <c r="F13" s="45">
        <v>0</v>
      </c>
      <c r="G13" s="45">
        <v>8701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36922099</v>
      </c>
      <c r="D15" s="44">
        <f t="shared" si="3"/>
        <v>4146197</v>
      </c>
      <c r="E15" s="44">
        <f t="shared" si="3"/>
        <v>840120</v>
      </c>
      <c r="F15" s="44">
        <f t="shared" si="3"/>
        <v>1469</v>
      </c>
      <c r="G15" s="44">
        <f t="shared" si="3"/>
        <v>3260457</v>
      </c>
      <c r="H15" s="44">
        <f t="shared" si="3"/>
        <v>20954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1" t="s">
        <v>157</v>
      </c>
      <c r="D18" s="132"/>
      <c r="E18" s="131" t="s">
        <v>169</v>
      </c>
      <c r="F18" s="132"/>
      <c r="G18" s="132"/>
      <c r="H18" s="131" t="s">
        <v>170</v>
      </c>
      <c r="I18" s="132"/>
      <c r="J18" s="132"/>
      <c r="K18" s="132"/>
      <c r="L18" s="132"/>
      <c r="M18" s="132"/>
      <c r="N18" s="132"/>
      <c r="O18" s="132"/>
      <c r="P18" s="132"/>
    </row>
    <row r="19" spans="1:16">
      <c r="C19" s="132"/>
      <c r="D19" s="132"/>
      <c r="E19" s="132"/>
      <c r="F19" s="132"/>
      <c r="G19" s="132"/>
      <c r="H19" s="131" t="s">
        <v>158</v>
      </c>
      <c r="I19" s="132"/>
      <c r="J19" s="132"/>
      <c r="K19" s="132"/>
      <c r="L19" s="132"/>
      <c r="M19" s="132"/>
      <c r="N19" s="132"/>
      <c r="O19" s="131" t="s">
        <v>159</v>
      </c>
      <c r="P19" s="13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2"/>
      <c r="P20" s="132"/>
    </row>
    <row r="21" spans="1:16">
      <c r="B21" s="25" t="s">
        <v>166</v>
      </c>
      <c r="C21" s="27">
        <f t="shared" ref="C21:D23" si="4">C12</f>
        <v>35451525</v>
      </c>
      <c r="D21" s="27">
        <f t="shared" si="4"/>
        <v>4135404</v>
      </c>
      <c r="E21" s="3"/>
      <c r="F21" s="3"/>
      <c r="G21" s="3"/>
      <c r="H21" s="3"/>
      <c r="I21" s="27">
        <f>E12</f>
        <v>838051</v>
      </c>
      <c r="J21" s="3"/>
      <c r="K21" s="27">
        <f>F12</f>
        <v>1469</v>
      </c>
      <c r="L21" s="3"/>
      <c r="M21" s="3"/>
      <c r="N21" s="16">
        <f>G21</f>
        <v>0</v>
      </c>
      <c r="O21" s="27">
        <f t="shared" ref="O21:P23" si="5">G12</f>
        <v>3251741</v>
      </c>
      <c r="P21" s="27">
        <f t="shared" si="5"/>
        <v>20946</v>
      </c>
    </row>
    <row r="22" spans="1:16">
      <c r="B22" s="25" t="s">
        <v>167</v>
      </c>
      <c r="C22" s="27">
        <f t="shared" si="4"/>
        <v>1469745</v>
      </c>
      <c r="D22" s="27">
        <f t="shared" si="4"/>
        <v>10778</v>
      </c>
      <c r="E22" s="3"/>
      <c r="F22" s="3"/>
      <c r="G22" s="3"/>
      <c r="H22" s="3"/>
      <c r="I22" s="27">
        <f>E13</f>
        <v>2069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8701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36922099</v>
      </c>
      <c r="D24" s="25">
        <f t="shared" si="6"/>
        <v>4146197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840120</v>
      </c>
      <c r="J24" s="25">
        <f t="shared" si="6"/>
        <v>0</v>
      </c>
      <c r="K24" s="25">
        <f t="shared" si="6"/>
        <v>1469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3260457</v>
      </c>
      <c r="P24" s="25">
        <f t="shared" si="6"/>
        <v>20954</v>
      </c>
    </row>
    <row r="26" spans="1:16">
      <c r="F26" s="131" t="s">
        <v>277</v>
      </c>
      <c r="G26" s="132"/>
      <c r="H26" s="132"/>
      <c r="I26" s="132"/>
      <c r="J26" s="132"/>
      <c r="K26" s="132"/>
    </row>
    <row r="27" spans="1:16">
      <c r="E27" s="25" t="s">
        <v>290</v>
      </c>
      <c r="F27" s="133" t="s">
        <v>279</v>
      </c>
      <c r="G27" s="133"/>
      <c r="H27" s="133"/>
      <c r="I27" s="133"/>
      <c r="J27" s="133"/>
      <c r="K27" s="133"/>
      <c r="L27" s="133"/>
    </row>
    <row r="29" spans="1:16">
      <c r="F29" s="131" t="s">
        <v>285</v>
      </c>
      <c r="G29" s="131"/>
      <c r="H29" s="131"/>
      <c r="I29" s="131"/>
      <c r="J29" s="131"/>
      <c r="K29" s="131"/>
      <c r="L29" s="131"/>
    </row>
    <row r="30" spans="1:16">
      <c r="F30" s="133" t="s">
        <v>280</v>
      </c>
      <c r="G30" s="133"/>
      <c r="H30" s="133"/>
      <c r="I30" s="133"/>
      <c r="J30" s="133"/>
      <c r="K30" s="133"/>
      <c r="L30" s="133"/>
      <c r="M30" s="133"/>
      <c r="N30" s="133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1" t="s">
        <v>292</v>
      </c>
      <c r="H32" s="131"/>
      <c r="I32" s="131"/>
      <c r="J32" s="131"/>
      <c r="K32" s="131"/>
      <c r="L32" s="131"/>
    </row>
    <row r="33" spans="6:14">
      <c r="F33" s="131" t="s">
        <v>287</v>
      </c>
      <c r="G33" s="131"/>
      <c r="H33" s="131"/>
      <c r="I33" s="131"/>
      <c r="J33" s="131"/>
      <c r="K33" s="131"/>
      <c r="L33" s="131"/>
      <c r="M33" s="131"/>
      <c r="N33" s="131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9" t="s">
        <v>363</v>
      </c>
      <c r="C1" s="149"/>
      <c r="D1" s="149"/>
      <c r="E1" s="149"/>
      <c r="F1" s="149"/>
      <c r="G1" s="149"/>
      <c r="H1" s="149"/>
      <c r="I1" s="149"/>
    </row>
    <row r="2" spans="1:10" ht="28.5" customHeight="1">
      <c r="B2" s="149"/>
      <c r="C2" s="149"/>
      <c r="D2" s="149"/>
      <c r="E2" s="149"/>
      <c r="F2" s="149"/>
      <c r="G2" s="149"/>
      <c r="H2" s="149"/>
      <c r="I2" s="149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0" t="s">
        <v>180</v>
      </c>
      <c r="C4" s="143" t="s">
        <v>350</v>
      </c>
      <c r="D4" s="144"/>
      <c r="E4" s="147" t="s">
        <v>351</v>
      </c>
      <c r="F4" s="154" t="s">
        <v>354</v>
      </c>
      <c r="G4" s="155"/>
      <c r="H4" s="152" t="s">
        <v>355</v>
      </c>
      <c r="I4" s="152" t="s">
        <v>352</v>
      </c>
      <c r="J4" s="19"/>
    </row>
    <row r="5" spans="1:10" ht="13.2" customHeight="1">
      <c r="B5" s="151"/>
      <c r="C5" s="145"/>
      <c r="D5" s="146"/>
      <c r="E5" s="148"/>
      <c r="F5" s="101" t="s">
        <v>356</v>
      </c>
      <c r="G5" s="98" t="s">
        <v>353</v>
      </c>
      <c r="H5" s="153"/>
      <c r="I5" s="153"/>
      <c r="J5" s="19"/>
    </row>
    <row r="6" spans="1:10" ht="12" customHeight="1">
      <c r="A6" s="15" t="s">
        <v>181</v>
      </c>
      <c r="B6" s="20" t="s">
        <v>228</v>
      </c>
      <c r="C6" s="139">
        <v>143675</v>
      </c>
      <c r="D6" s="140"/>
      <c r="E6" s="99">
        <v>1567950</v>
      </c>
      <c r="F6" s="99">
        <v>29677</v>
      </c>
      <c r="G6" s="100">
        <v>7</v>
      </c>
      <c r="H6" s="99">
        <v>112517</v>
      </c>
      <c r="I6" s="99">
        <v>1631</v>
      </c>
      <c r="J6" s="121"/>
    </row>
    <row r="7" spans="1:10" ht="12" customHeight="1">
      <c r="A7" s="15" t="s">
        <v>182</v>
      </c>
      <c r="B7" s="21" t="s">
        <v>229</v>
      </c>
      <c r="C7" s="137">
        <v>16328</v>
      </c>
      <c r="D7" s="138"/>
      <c r="E7" s="99">
        <v>147468</v>
      </c>
      <c r="F7" s="99">
        <v>3366</v>
      </c>
      <c r="G7" s="100">
        <v>0</v>
      </c>
      <c r="H7" s="99">
        <v>12910</v>
      </c>
      <c r="I7" s="100">
        <v>52</v>
      </c>
      <c r="J7" s="121"/>
    </row>
    <row r="8" spans="1:10" ht="12" customHeight="1">
      <c r="A8" s="15" t="s">
        <v>183</v>
      </c>
      <c r="B8" s="21" t="s">
        <v>230</v>
      </c>
      <c r="C8" s="137">
        <v>7275</v>
      </c>
      <c r="D8" s="138"/>
      <c r="E8" s="99">
        <v>164979</v>
      </c>
      <c r="F8" s="99">
        <v>1989</v>
      </c>
      <c r="G8" s="100">
        <v>1</v>
      </c>
      <c r="H8" s="99">
        <v>5231</v>
      </c>
      <c r="I8" s="100">
        <v>55</v>
      </c>
      <c r="J8" s="121"/>
    </row>
    <row r="9" spans="1:10" ht="12" customHeight="1">
      <c r="A9" s="15" t="s">
        <v>184</v>
      </c>
      <c r="B9" s="21" t="s">
        <v>231</v>
      </c>
      <c r="C9" s="137">
        <v>32343</v>
      </c>
      <c r="D9" s="138"/>
      <c r="E9" s="99">
        <v>359712</v>
      </c>
      <c r="F9" s="99">
        <v>6250</v>
      </c>
      <c r="G9" s="100">
        <v>11</v>
      </c>
      <c r="H9" s="99">
        <v>25152</v>
      </c>
      <c r="I9" s="100">
        <v>125</v>
      </c>
      <c r="J9" s="121"/>
    </row>
    <row r="10" spans="1:10" ht="12" customHeight="1">
      <c r="A10" s="15" t="s">
        <v>185</v>
      </c>
      <c r="B10" s="21" t="s">
        <v>232</v>
      </c>
      <c r="C10" s="137">
        <v>7191</v>
      </c>
      <c r="D10" s="138"/>
      <c r="E10" s="99">
        <v>39467</v>
      </c>
      <c r="F10" s="99">
        <v>1736</v>
      </c>
      <c r="G10" s="100">
        <v>0</v>
      </c>
      <c r="H10" s="99">
        <v>5426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7">
        <v>9315</v>
      </c>
      <c r="D11" s="138"/>
      <c r="E11" s="99">
        <v>143212</v>
      </c>
      <c r="F11" s="99">
        <v>2339</v>
      </c>
      <c r="G11" s="100">
        <v>0</v>
      </c>
      <c r="H11" s="99">
        <v>6917</v>
      </c>
      <c r="I11" s="100">
        <v>59</v>
      </c>
      <c r="J11" s="121"/>
    </row>
    <row r="12" spans="1:10" ht="12" customHeight="1">
      <c r="A12" s="15" t="s">
        <v>187</v>
      </c>
      <c r="B12" s="21" t="s">
        <v>234</v>
      </c>
      <c r="C12" s="137">
        <v>20553</v>
      </c>
      <c r="D12" s="138"/>
      <c r="E12" s="99">
        <v>574000</v>
      </c>
      <c r="F12" s="99">
        <v>3599</v>
      </c>
      <c r="G12" s="100">
        <v>5</v>
      </c>
      <c r="H12" s="99">
        <v>16772</v>
      </c>
      <c r="I12" s="100">
        <v>182</v>
      </c>
      <c r="J12" s="121"/>
    </row>
    <row r="13" spans="1:10" ht="12" customHeight="1">
      <c r="A13" s="15" t="s">
        <v>188</v>
      </c>
      <c r="B13" s="21" t="s">
        <v>235</v>
      </c>
      <c r="C13" s="137">
        <v>57504</v>
      </c>
      <c r="D13" s="138"/>
      <c r="E13" s="99">
        <v>43645</v>
      </c>
      <c r="F13" s="99">
        <v>8694</v>
      </c>
      <c r="G13" s="100">
        <v>12</v>
      </c>
      <c r="H13" s="99">
        <v>48560</v>
      </c>
      <c r="I13" s="100">
        <v>250</v>
      </c>
      <c r="J13" s="121"/>
    </row>
    <row r="14" spans="1:10" ht="12" customHeight="1">
      <c r="A14" s="15" t="s">
        <v>189</v>
      </c>
      <c r="B14" s="21" t="s">
        <v>236</v>
      </c>
      <c r="C14" s="137">
        <v>37081</v>
      </c>
      <c r="D14" s="138"/>
      <c r="E14" s="99">
        <v>602440</v>
      </c>
      <c r="F14" s="99">
        <v>6886</v>
      </c>
      <c r="G14" s="100">
        <v>6</v>
      </c>
      <c r="H14" s="99">
        <v>30043</v>
      </c>
      <c r="I14" s="100">
        <v>152</v>
      </c>
      <c r="J14" s="121"/>
    </row>
    <row r="15" spans="1:10" ht="12" customHeight="1">
      <c r="A15" s="15" t="s">
        <v>190</v>
      </c>
      <c r="B15" s="21" t="s">
        <v>237</v>
      </c>
      <c r="C15" s="137">
        <v>43835</v>
      </c>
      <c r="D15" s="138"/>
      <c r="E15" s="99">
        <v>459574</v>
      </c>
      <c r="F15" s="99">
        <v>7500</v>
      </c>
      <c r="G15" s="100">
        <v>10</v>
      </c>
      <c r="H15" s="99">
        <v>36110</v>
      </c>
      <c r="I15" s="100">
        <v>225</v>
      </c>
      <c r="J15" s="121"/>
    </row>
    <row r="16" spans="1:10" ht="12" customHeight="1">
      <c r="A16" s="15" t="s">
        <v>191</v>
      </c>
      <c r="B16" s="21" t="s">
        <v>238</v>
      </c>
      <c r="C16" s="139">
        <v>255167</v>
      </c>
      <c r="D16" s="140"/>
      <c r="E16" s="99">
        <v>2076483</v>
      </c>
      <c r="F16" s="99">
        <v>40040</v>
      </c>
      <c r="G16" s="100">
        <v>62</v>
      </c>
      <c r="H16" s="99">
        <v>214005</v>
      </c>
      <c r="I16" s="99">
        <v>1122</v>
      </c>
      <c r="J16" s="121"/>
    </row>
    <row r="17" spans="1:10" ht="12" customHeight="1">
      <c r="A17" s="15" t="s">
        <v>192</v>
      </c>
      <c r="B17" s="21" t="s">
        <v>239</v>
      </c>
      <c r="C17" s="139">
        <v>220780</v>
      </c>
      <c r="D17" s="140"/>
      <c r="E17" s="99">
        <v>1510630</v>
      </c>
      <c r="F17" s="99">
        <v>42659</v>
      </c>
      <c r="G17" s="100">
        <v>31</v>
      </c>
      <c r="H17" s="99">
        <v>172400</v>
      </c>
      <c r="I17" s="99">
        <v>1155</v>
      </c>
      <c r="J17" s="121"/>
    </row>
    <row r="18" spans="1:10" ht="12" customHeight="1">
      <c r="A18" s="15" t="s">
        <v>193</v>
      </c>
      <c r="B18" s="21" t="s">
        <v>240</v>
      </c>
      <c r="C18" s="139">
        <v>846120</v>
      </c>
      <c r="D18" s="140"/>
      <c r="E18" s="99">
        <v>5176940</v>
      </c>
      <c r="F18" s="99">
        <v>173260</v>
      </c>
      <c r="G18" s="100">
        <v>81</v>
      </c>
      <c r="H18" s="99">
        <v>669506</v>
      </c>
      <c r="I18" s="99">
        <v>3354</v>
      </c>
      <c r="J18" s="121"/>
    </row>
    <row r="19" spans="1:10" ht="12" customHeight="1">
      <c r="A19" s="15" t="s">
        <v>194</v>
      </c>
      <c r="B19" s="20" t="s">
        <v>241</v>
      </c>
      <c r="C19" s="139">
        <v>370452</v>
      </c>
      <c r="D19" s="140"/>
      <c r="E19" s="99">
        <v>2180686</v>
      </c>
      <c r="F19" s="99">
        <v>52743</v>
      </c>
      <c r="G19" s="100">
        <v>100</v>
      </c>
      <c r="H19" s="99">
        <v>316241</v>
      </c>
      <c r="I19" s="99">
        <v>1468</v>
      </c>
      <c r="J19" s="121"/>
    </row>
    <row r="20" spans="1:10" ht="12" customHeight="1">
      <c r="A20" s="15" t="s">
        <v>195</v>
      </c>
      <c r="B20" s="21" t="s">
        <v>242</v>
      </c>
      <c r="C20" s="137">
        <v>24139</v>
      </c>
      <c r="D20" s="138"/>
      <c r="E20" s="99">
        <v>437324</v>
      </c>
      <c r="F20" s="99">
        <v>4116</v>
      </c>
      <c r="G20" s="100">
        <v>4</v>
      </c>
      <c r="H20" s="99">
        <v>19958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7">
        <v>12519</v>
      </c>
      <c r="D21" s="138"/>
      <c r="E21" s="99">
        <v>170722</v>
      </c>
      <c r="F21" s="99">
        <v>4264</v>
      </c>
      <c r="G21" s="100">
        <v>2</v>
      </c>
      <c r="H21" s="99">
        <v>8199</v>
      </c>
      <c r="I21" s="100">
        <v>56</v>
      </c>
      <c r="J21" s="121"/>
    </row>
    <row r="22" spans="1:10" ht="12" customHeight="1">
      <c r="A22" s="15" t="s">
        <v>197</v>
      </c>
      <c r="B22" s="21" t="s">
        <v>244</v>
      </c>
      <c r="C22" s="137">
        <v>19636</v>
      </c>
      <c r="D22" s="138"/>
      <c r="E22" s="99">
        <v>265531</v>
      </c>
      <c r="F22" s="99">
        <v>3715</v>
      </c>
      <c r="G22" s="100">
        <v>4</v>
      </c>
      <c r="H22" s="99">
        <v>15744</v>
      </c>
      <c r="I22" s="100">
        <v>154</v>
      </c>
      <c r="J22" s="121"/>
    </row>
    <row r="23" spans="1:10" ht="12" customHeight="1">
      <c r="A23" s="15" t="s">
        <v>198</v>
      </c>
      <c r="B23" s="21" t="s">
        <v>245</v>
      </c>
      <c r="C23" s="137">
        <v>9135</v>
      </c>
      <c r="D23" s="138"/>
      <c r="E23" s="99">
        <v>189883</v>
      </c>
      <c r="F23" s="99">
        <v>1435</v>
      </c>
      <c r="G23" s="100">
        <v>3</v>
      </c>
      <c r="H23" s="99">
        <v>7662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7">
        <v>13430</v>
      </c>
      <c r="D24" s="138"/>
      <c r="E24" s="99">
        <v>173670</v>
      </c>
      <c r="F24" s="99">
        <v>2176</v>
      </c>
      <c r="G24" s="100">
        <v>3</v>
      </c>
      <c r="H24" s="99">
        <v>11220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7">
        <v>26318</v>
      </c>
      <c r="D25" s="138"/>
      <c r="E25" s="99">
        <v>481808</v>
      </c>
      <c r="F25" s="99">
        <v>4634</v>
      </c>
      <c r="G25" s="100">
        <v>1</v>
      </c>
      <c r="H25" s="99">
        <v>20205</v>
      </c>
      <c r="I25" s="100">
        <v>127</v>
      </c>
      <c r="J25" s="121"/>
    </row>
    <row r="26" spans="1:10" ht="12" customHeight="1">
      <c r="A26" s="15" t="s">
        <v>201</v>
      </c>
      <c r="B26" s="21" t="s">
        <v>248</v>
      </c>
      <c r="C26" s="137">
        <v>43923</v>
      </c>
      <c r="D26" s="138"/>
      <c r="E26" s="99">
        <v>608464</v>
      </c>
      <c r="F26" s="99">
        <v>7396</v>
      </c>
      <c r="G26" s="100">
        <v>8</v>
      </c>
      <c r="H26" s="99">
        <v>35285</v>
      </c>
      <c r="I26" s="100">
        <v>248</v>
      </c>
      <c r="J26" s="121"/>
    </row>
    <row r="27" spans="1:10" ht="12" customHeight="1">
      <c r="A27" s="15" t="s">
        <v>202</v>
      </c>
      <c r="B27" s="21" t="s">
        <v>249</v>
      </c>
      <c r="C27" s="137">
        <v>71210</v>
      </c>
      <c r="D27" s="138"/>
      <c r="E27" s="99">
        <v>911095</v>
      </c>
      <c r="F27" s="99">
        <v>13399</v>
      </c>
      <c r="G27" s="100">
        <v>4</v>
      </c>
      <c r="H27" s="99">
        <v>56673</v>
      </c>
      <c r="I27" s="100">
        <v>274</v>
      </c>
      <c r="J27" s="121"/>
    </row>
    <row r="28" spans="1:10" ht="12" customHeight="1">
      <c r="A28" s="15" t="s">
        <v>203</v>
      </c>
      <c r="B28" s="21" t="s">
        <v>250</v>
      </c>
      <c r="C28" s="139">
        <v>253445</v>
      </c>
      <c r="D28" s="140"/>
      <c r="E28" s="99">
        <v>1906404</v>
      </c>
      <c r="F28" s="99">
        <v>39516</v>
      </c>
      <c r="G28" s="100">
        <v>43</v>
      </c>
      <c r="H28" s="99">
        <v>212562</v>
      </c>
      <c r="I28" s="99">
        <v>1367</v>
      </c>
      <c r="J28" s="121"/>
    </row>
    <row r="29" spans="1:10" ht="12" customHeight="1">
      <c r="A29" s="15" t="s">
        <v>204</v>
      </c>
      <c r="B29" s="21" t="s">
        <v>251</v>
      </c>
      <c r="C29" s="137">
        <v>33658</v>
      </c>
      <c r="D29" s="138"/>
      <c r="E29" s="99">
        <v>339392</v>
      </c>
      <c r="F29" s="99">
        <v>6086</v>
      </c>
      <c r="G29" s="100">
        <v>5</v>
      </c>
      <c r="H29" s="99">
        <v>28250</v>
      </c>
      <c r="I29" s="100">
        <v>211</v>
      </c>
      <c r="J29" s="121"/>
    </row>
    <row r="30" spans="1:10" ht="12" customHeight="1">
      <c r="A30" s="15" t="s">
        <v>205</v>
      </c>
      <c r="B30" s="21" t="s">
        <v>252</v>
      </c>
      <c r="C30" s="137">
        <v>37680</v>
      </c>
      <c r="D30" s="138"/>
      <c r="E30" s="99">
        <v>397947</v>
      </c>
      <c r="F30" s="99">
        <v>8717</v>
      </c>
      <c r="G30" s="100">
        <v>4</v>
      </c>
      <c r="H30" s="99">
        <v>28843</v>
      </c>
      <c r="I30" s="100">
        <v>120</v>
      </c>
      <c r="J30" s="121"/>
    </row>
    <row r="31" spans="1:10" ht="12" customHeight="1">
      <c r="A31" s="15" t="s">
        <v>206</v>
      </c>
      <c r="B31" s="21" t="s">
        <v>253</v>
      </c>
      <c r="C31" s="139">
        <v>102878</v>
      </c>
      <c r="D31" s="140"/>
      <c r="E31" s="99">
        <v>617814</v>
      </c>
      <c r="F31" s="99">
        <v>24128</v>
      </c>
      <c r="G31" s="100">
        <v>106</v>
      </c>
      <c r="H31" s="99">
        <v>75762</v>
      </c>
      <c r="I31" s="100">
        <v>345</v>
      </c>
      <c r="J31" s="121"/>
    </row>
    <row r="32" spans="1:10" ht="12" customHeight="1">
      <c r="A32" s="15" t="s">
        <v>207</v>
      </c>
      <c r="B32" s="21" t="s">
        <v>254</v>
      </c>
      <c r="C32" s="139">
        <v>537893</v>
      </c>
      <c r="D32" s="140"/>
      <c r="E32" s="99">
        <v>5312163</v>
      </c>
      <c r="F32" s="99">
        <v>141867</v>
      </c>
      <c r="G32" s="100">
        <v>747</v>
      </c>
      <c r="H32" s="99">
        <v>392568</v>
      </c>
      <c r="I32" s="99">
        <v>3455</v>
      </c>
      <c r="J32" s="121"/>
    </row>
    <row r="33" spans="1:10" ht="12" customHeight="1">
      <c r="A33" s="15" t="s">
        <v>208</v>
      </c>
      <c r="B33" s="21" t="s">
        <v>255</v>
      </c>
      <c r="C33" s="139">
        <v>209262</v>
      </c>
      <c r="D33" s="140"/>
      <c r="E33" s="99">
        <v>1154605</v>
      </c>
      <c r="F33" s="99">
        <v>58372</v>
      </c>
      <c r="G33" s="100">
        <v>53</v>
      </c>
      <c r="H33" s="99">
        <v>149297</v>
      </c>
      <c r="I33" s="99">
        <v>1617</v>
      </c>
      <c r="J33" s="121"/>
    </row>
    <row r="34" spans="1:10" ht="12" customHeight="1">
      <c r="A34" s="15" t="s">
        <v>209</v>
      </c>
      <c r="B34" s="21" t="s">
        <v>256</v>
      </c>
      <c r="C34" s="137">
        <v>43356</v>
      </c>
      <c r="D34" s="138"/>
      <c r="E34" s="99">
        <v>375670</v>
      </c>
      <c r="F34" s="99">
        <v>13407</v>
      </c>
      <c r="G34" s="100">
        <v>21</v>
      </c>
      <c r="H34" s="99">
        <v>29747</v>
      </c>
      <c r="I34" s="100">
        <v>202</v>
      </c>
      <c r="J34" s="121"/>
    </row>
    <row r="35" spans="1:10" ht="12" customHeight="1">
      <c r="A35" s="15" t="s">
        <v>210</v>
      </c>
      <c r="B35" s="20" t="s">
        <v>257</v>
      </c>
      <c r="C35" s="137">
        <v>18677</v>
      </c>
      <c r="D35" s="138"/>
      <c r="E35" s="99">
        <v>107827</v>
      </c>
      <c r="F35" s="99">
        <v>3596</v>
      </c>
      <c r="G35" s="100">
        <v>8</v>
      </c>
      <c r="H35" s="99">
        <v>14871</v>
      </c>
      <c r="I35" s="100">
        <v>85</v>
      </c>
      <c r="J35" s="121"/>
    </row>
    <row r="36" spans="1:10" ht="12" customHeight="1">
      <c r="A36" s="15" t="s">
        <v>211</v>
      </c>
      <c r="B36" s="21" t="s">
        <v>258</v>
      </c>
      <c r="C36" s="137">
        <v>4919</v>
      </c>
      <c r="D36" s="138"/>
      <c r="E36" s="99">
        <v>231990</v>
      </c>
      <c r="F36" s="100">
        <v>655</v>
      </c>
      <c r="G36" s="100">
        <v>0</v>
      </c>
      <c r="H36" s="99">
        <v>4184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7">
        <v>5434</v>
      </c>
      <c r="D37" s="138"/>
      <c r="E37" s="99">
        <v>97893</v>
      </c>
      <c r="F37" s="100">
        <v>722</v>
      </c>
      <c r="G37" s="100">
        <v>0</v>
      </c>
      <c r="H37" s="99">
        <v>4705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7">
        <v>41224</v>
      </c>
      <c r="D38" s="138"/>
      <c r="E38" s="99">
        <v>398255</v>
      </c>
      <c r="F38" s="99">
        <v>6016</v>
      </c>
      <c r="G38" s="100">
        <v>11</v>
      </c>
      <c r="H38" s="99">
        <v>27673</v>
      </c>
      <c r="I38" s="100">
        <v>171</v>
      </c>
      <c r="J38" s="121"/>
    </row>
    <row r="39" spans="1:10" ht="12" customHeight="1">
      <c r="A39" s="15" t="s">
        <v>214</v>
      </c>
      <c r="B39" s="21" t="s">
        <v>261</v>
      </c>
      <c r="C39" s="137">
        <v>64734</v>
      </c>
      <c r="D39" s="138"/>
      <c r="E39" s="99">
        <v>1330077</v>
      </c>
      <c r="F39" s="99">
        <v>19886</v>
      </c>
      <c r="G39" s="100">
        <v>19</v>
      </c>
      <c r="H39" s="99">
        <v>44528</v>
      </c>
      <c r="I39" s="100">
        <v>320</v>
      </c>
      <c r="J39" s="121"/>
    </row>
    <row r="40" spans="1:10" ht="12" customHeight="1">
      <c r="A40" s="15" t="s">
        <v>215</v>
      </c>
      <c r="B40" s="21" t="s">
        <v>262</v>
      </c>
      <c r="C40" s="137">
        <v>17930</v>
      </c>
      <c r="D40" s="138"/>
      <c r="E40" s="99">
        <v>339555</v>
      </c>
      <c r="F40" s="99">
        <v>2443</v>
      </c>
      <c r="G40" s="100">
        <v>2</v>
      </c>
      <c r="H40" s="99">
        <v>15376</v>
      </c>
      <c r="I40" s="100">
        <v>111</v>
      </c>
      <c r="J40" s="121"/>
    </row>
    <row r="41" spans="1:10" ht="12" customHeight="1">
      <c r="A41" s="15" t="s">
        <v>216</v>
      </c>
      <c r="B41" s="21" t="s">
        <v>263</v>
      </c>
      <c r="C41" s="137">
        <v>7729</v>
      </c>
      <c r="D41" s="138"/>
      <c r="E41" s="99">
        <v>144009</v>
      </c>
      <c r="F41" s="99">
        <v>1474</v>
      </c>
      <c r="G41" s="100">
        <v>0</v>
      </c>
      <c r="H41" s="99">
        <v>6188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7">
        <v>13878</v>
      </c>
      <c r="D42" s="138"/>
      <c r="E42" s="99">
        <v>184625</v>
      </c>
      <c r="F42" s="99">
        <v>2810</v>
      </c>
      <c r="G42" s="100">
        <v>2</v>
      </c>
      <c r="H42" s="99">
        <v>10999</v>
      </c>
      <c r="I42" s="100">
        <v>57</v>
      </c>
      <c r="J42" s="121"/>
    </row>
    <row r="43" spans="1:10" ht="12" customHeight="1">
      <c r="A43" s="15" t="s">
        <v>218</v>
      </c>
      <c r="B43" s="21" t="s">
        <v>265</v>
      </c>
      <c r="C43" s="137">
        <v>14205</v>
      </c>
      <c r="D43" s="138"/>
      <c r="E43" s="99">
        <v>238573</v>
      </c>
      <c r="F43" s="99">
        <v>2038</v>
      </c>
      <c r="G43" s="100">
        <v>5</v>
      </c>
      <c r="H43" s="99">
        <v>12062</v>
      </c>
      <c r="I43" s="100">
        <v>105</v>
      </c>
      <c r="J43" s="121"/>
    </row>
    <row r="44" spans="1:10" ht="12" customHeight="1">
      <c r="A44" s="15" t="s">
        <v>219</v>
      </c>
      <c r="B44" s="21" t="s">
        <v>266</v>
      </c>
      <c r="C44" s="137">
        <v>9800</v>
      </c>
      <c r="D44" s="138"/>
      <c r="E44" s="99">
        <v>160856</v>
      </c>
      <c r="F44" s="99">
        <v>2187</v>
      </c>
      <c r="G44" s="100">
        <v>16</v>
      </c>
      <c r="H44" s="99">
        <v>7559</v>
      </c>
      <c r="I44" s="100">
        <v>54</v>
      </c>
      <c r="J44" s="121"/>
    </row>
    <row r="45" spans="1:10" ht="12" customHeight="1">
      <c r="A45" s="15" t="s">
        <v>220</v>
      </c>
      <c r="B45" s="21" t="s">
        <v>267</v>
      </c>
      <c r="C45" s="139">
        <v>194695</v>
      </c>
      <c r="D45" s="140"/>
      <c r="E45" s="99">
        <v>1885588</v>
      </c>
      <c r="F45" s="99">
        <v>50982</v>
      </c>
      <c r="G45" s="100">
        <v>20</v>
      </c>
      <c r="H45" s="99">
        <v>137110</v>
      </c>
      <c r="I45" s="100">
        <v>777</v>
      </c>
      <c r="J45" s="121"/>
    </row>
    <row r="46" spans="1:10" ht="12" customHeight="1">
      <c r="A46" s="15" t="s">
        <v>221</v>
      </c>
      <c r="B46" s="21" t="s">
        <v>268</v>
      </c>
      <c r="C46" s="137">
        <v>18970</v>
      </c>
      <c r="D46" s="138"/>
      <c r="E46" s="99">
        <v>174098</v>
      </c>
      <c r="F46" s="99">
        <v>3717</v>
      </c>
      <c r="G46" s="100">
        <v>2</v>
      </c>
      <c r="H46" s="99">
        <v>14105</v>
      </c>
      <c r="I46" s="100">
        <v>48</v>
      </c>
      <c r="J46" s="121"/>
    </row>
    <row r="47" spans="1:10" ht="12" customHeight="1">
      <c r="A47" s="15" t="s">
        <v>222</v>
      </c>
      <c r="B47" s="21" t="s">
        <v>269</v>
      </c>
      <c r="C47" s="137">
        <v>21273</v>
      </c>
      <c r="D47" s="138"/>
      <c r="E47" s="99">
        <v>262607</v>
      </c>
      <c r="F47" s="99">
        <v>5054</v>
      </c>
      <c r="G47" s="100">
        <v>1</v>
      </c>
      <c r="H47" s="99">
        <v>16683</v>
      </c>
      <c r="I47" s="100">
        <v>95</v>
      </c>
      <c r="J47" s="121"/>
    </row>
    <row r="48" spans="1:10" ht="12" customHeight="1">
      <c r="A48" s="15" t="s">
        <v>223</v>
      </c>
      <c r="B48" s="21" t="s">
        <v>270</v>
      </c>
      <c r="C48" s="137">
        <v>41545</v>
      </c>
      <c r="D48" s="138"/>
      <c r="E48" s="99">
        <v>181075</v>
      </c>
      <c r="F48" s="99">
        <v>7746</v>
      </c>
      <c r="G48" s="100">
        <v>19</v>
      </c>
      <c r="H48" s="99">
        <v>33615</v>
      </c>
      <c r="I48" s="100">
        <v>184</v>
      </c>
      <c r="J48" s="121"/>
    </row>
    <row r="49" spans="1:10" ht="12" customHeight="1">
      <c r="A49" s="15" t="s">
        <v>224</v>
      </c>
      <c r="B49" s="21" t="s">
        <v>271</v>
      </c>
      <c r="C49" s="137">
        <v>20042</v>
      </c>
      <c r="D49" s="138"/>
      <c r="E49" s="99">
        <v>397770</v>
      </c>
      <c r="F49" s="99">
        <v>3051</v>
      </c>
      <c r="G49" s="100">
        <v>0</v>
      </c>
      <c r="H49" s="99">
        <v>16901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7">
        <v>15954</v>
      </c>
      <c r="D50" s="138"/>
      <c r="E50" s="99">
        <v>116927</v>
      </c>
      <c r="F50" s="99">
        <v>2295</v>
      </c>
      <c r="G50" s="100">
        <v>1</v>
      </c>
      <c r="H50" s="99">
        <v>13631</v>
      </c>
      <c r="I50" s="100">
        <v>70</v>
      </c>
      <c r="J50" s="121"/>
    </row>
    <row r="51" spans="1:10" ht="12" customHeight="1">
      <c r="A51" s="15" t="s">
        <v>226</v>
      </c>
      <c r="B51" s="20" t="s">
        <v>273</v>
      </c>
      <c r="C51" s="137">
        <v>25771</v>
      </c>
      <c r="D51" s="138"/>
      <c r="E51" s="99">
        <v>243803</v>
      </c>
      <c r="F51" s="99">
        <v>4337</v>
      </c>
      <c r="G51" s="100">
        <v>4</v>
      </c>
      <c r="H51" s="99">
        <v>20766</v>
      </c>
      <c r="I51" s="100">
        <v>99</v>
      </c>
      <c r="J51" s="121"/>
    </row>
    <row r="52" spans="1:10" ht="12" customHeight="1">
      <c r="A52" s="15" t="s">
        <v>227</v>
      </c>
      <c r="B52" s="21" t="s">
        <v>274</v>
      </c>
      <c r="C52" s="137">
        <v>92374</v>
      </c>
      <c r="D52" s="138"/>
      <c r="E52" s="99">
        <v>566319</v>
      </c>
      <c r="F52" s="99">
        <v>5076</v>
      </c>
      <c r="G52" s="100">
        <v>25</v>
      </c>
      <c r="H52" s="99">
        <v>86871</v>
      </c>
      <c r="I52" s="100">
        <v>421</v>
      </c>
      <c r="J52" s="121"/>
    </row>
    <row r="53" spans="1:10" ht="12" customHeight="1">
      <c r="B53" s="22" t="s">
        <v>275</v>
      </c>
      <c r="C53" s="141">
        <v>149</v>
      </c>
      <c r="D53" s="142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35">
        <v>4135404</v>
      </c>
      <c r="D54" s="136"/>
      <c r="E54" s="99">
        <v>35451525</v>
      </c>
      <c r="F54" s="99">
        <v>838051</v>
      </c>
      <c r="G54" s="99">
        <v>1469</v>
      </c>
      <c r="H54" s="99">
        <v>3251741</v>
      </c>
      <c r="I54" s="99">
        <v>20946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1" t="s">
        <v>177</v>
      </c>
      <c r="B1" s="131"/>
      <c r="C1" s="131"/>
      <c r="D1" s="157"/>
      <c r="E1" s="157"/>
      <c r="F1" s="157"/>
      <c r="G1" s="157"/>
      <c r="H1" s="157"/>
      <c r="I1" s="15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16</v>
      </c>
      <c r="D2" s="156" t="s">
        <v>178</v>
      </c>
      <c r="E2" s="157"/>
      <c r="F2" s="157"/>
      <c r="G2" s="157"/>
      <c r="H2" s="157"/>
      <c r="I2" s="15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44608</v>
      </c>
      <c r="C5" s="29" t="s">
        <v>7</v>
      </c>
      <c r="D5" s="39">
        <f>IFERROR(INT(TRIM(SUBSTITUTE(VLOOKUP($A5&amp;"*",各都道府県の状況!$A:$I,D$3,FALSE), "※5", ""))), "")</f>
        <v>143675</v>
      </c>
      <c r="E5" s="39">
        <f>IFERROR(INT(TRIM(SUBSTITUTE(VLOOKUP($A5&amp;"*",各都道府県の状況!$A:$I,E$3,FALSE), "※5", ""))), "")</f>
        <v>1567950</v>
      </c>
      <c r="F5" s="39">
        <f>IFERROR(INT(TRIM(SUBSTITUTE(VLOOKUP($A5&amp;"*",各都道府県の状況!$A:$I,F$3,FALSE), "※5", ""))), "")</f>
        <v>112517</v>
      </c>
      <c r="G5" s="39">
        <f>IFERROR(INT(TRIM(SUBSTITUTE(VLOOKUP($A5&amp;"*",各都道府県の状況!$A:$I,G$3,FALSE), "※5", ""))), "")</f>
        <v>1631</v>
      </c>
      <c r="H5" s="39">
        <f>IFERROR(INT(TRIM(SUBSTITUTE(VLOOKUP($A5&amp;"*",各都道府県の状況!$A:$I,H$3,FALSE), "※5", ""))), "")</f>
        <v>29677</v>
      </c>
      <c r="I5" s="39">
        <f>IFERROR(INT(TRIM(SUBSTITUTE(VLOOKUP($A5&amp;"*",各都道府県の状況!$A:$I,I$3,FALSE), "※5", ""))), "")</f>
        <v>7</v>
      </c>
      <c r="J5" s="2"/>
    </row>
    <row r="6" spans="1:10">
      <c r="A6" s="12" t="s">
        <v>182</v>
      </c>
      <c r="B6" s="13">
        <f t="shared" si="0"/>
        <v>44608</v>
      </c>
      <c r="C6" s="29" t="s">
        <v>11</v>
      </c>
      <c r="D6" s="39">
        <f>IFERROR(INT(TRIM(SUBSTITUTE(VLOOKUP($A6&amp;"*",各都道府県の状況!$A:$I,D$3,FALSE), "※5", ""))), "")</f>
        <v>16328</v>
      </c>
      <c r="E6" s="39">
        <f>IFERROR(INT(TRIM(SUBSTITUTE(VLOOKUP($A6&amp;"*",各都道府県の状況!$A:$I,E$3,FALSE), "※5", ""))), "")</f>
        <v>147468</v>
      </c>
      <c r="F6" s="39">
        <f>IFERROR(INT(TRIM(SUBSTITUTE(VLOOKUP($A6&amp;"*",各都道府県の状況!$A:$I,F$3,FALSE), "※5", ""))), "")</f>
        <v>12910</v>
      </c>
      <c r="G6" s="39">
        <f>IFERROR(INT(TRIM(SUBSTITUTE(VLOOKUP($A6&amp;"*",各都道府県の状況!$A:$I,G$3,FALSE), "※5", ""))), "")</f>
        <v>52</v>
      </c>
      <c r="H6" s="39">
        <f>IFERROR(INT(TRIM(SUBSTITUTE(VLOOKUP($A6&amp;"*",各都道府県の状況!$A:$I,H$3,FALSE), "※5", ""))), "")</f>
        <v>3366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44608</v>
      </c>
      <c r="C7" s="29" t="s">
        <v>12</v>
      </c>
      <c r="D7" s="39">
        <f>IFERROR(INT(TRIM(SUBSTITUTE(VLOOKUP($A7&amp;"*",各都道府県の状況!$A:$I,D$3,FALSE), "※5", ""))), "")</f>
        <v>7275</v>
      </c>
      <c r="E7" s="39">
        <f>IFERROR(INT(TRIM(SUBSTITUTE(VLOOKUP($A7&amp;"*",各都道府県の状況!$A:$I,E$3,FALSE), "※5", ""))), "")</f>
        <v>164979</v>
      </c>
      <c r="F7" s="39">
        <f>IFERROR(INT(TRIM(SUBSTITUTE(VLOOKUP($A7&amp;"*",各都道府県の状況!$A:$I,F$3,FALSE), "※5", ""))), "")</f>
        <v>5231</v>
      </c>
      <c r="G7" s="39">
        <f>IFERROR(INT(TRIM(SUBSTITUTE(VLOOKUP($A7&amp;"*",各都道府県の状況!$A:$I,G$3,FALSE), "※5", ""))), "")</f>
        <v>55</v>
      </c>
      <c r="H7" s="39">
        <f>IFERROR(INT(TRIM(SUBSTITUTE(VLOOKUP($A7&amp;"*",各都道府県の状況!$A:$I,H$3,FALSE), "※5", ""))), "")</f>
        <v>1989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44608</v>
      </c>
      <c r="C8" s="29" t="s">
        <v>13</v>
      </c>
      <c r="D8" s="39">
        <f>IFERROR(INT(TRIM(SUBSTITUTE(VLOOKUP($A8&amp;"*",各都道府県の状況!$A:$I,D$3,FALSE), "※5", ""))), "")</f>
        <v>32343</v>
      </c>
      <c r="E8" s="39">
        <f>IFERROR(INT(TRIM(SUBSTITUTE(VLOOKUP($A8&amp;"*",各都道府県の状況!$A:$I,E$3,FALSE), "※5", ""))), "")</f>
        <v>359712</v>
      </c>
      <c r="F8" s="39">
        <f>IFERROR(INT(TRIM(SUBSTITUTE(VLOOKUP($A8&amp;"*",各都道府県の状況!$A:$I,F$3,FALSE), "※5", ""))), "")</f>
        <v>25152</v>
      </c>
      <c r="G8" s="39">
        <f>IFERROR(INT(TRIM(SUBSTITUTE(VLOOKUP($A8&amp;"*",各都道府県の状況!$A:$I,G$3,FALSE), "※5", ""))), "")</f>
        <v>125</v>
      </c>
      <c r="H8" s="39">
        <f>IFERROR(INT(TRIM(SUBSTITUTE(VLOOKUP($A8&amp;"*",各都道府県の状況!$A:$I,H$3,FALSE), "※5", ""))), "")</f>
        <v>6250</v>
      </c>
      <c r="I8" s="39">
        <f>IFERROR(INT(TRIM(SUBSTITUTE(VLOOKUP($A8&amp;"*",各都道府県の状況!$A:$I,I$3,FALSE), "※5", ""))), "")</f>
        <v>11</v>
      </c>
    </row>
    <row r="9" spans="1:10" ht="21" customHeight="1">
      <c r="A9" s="12" t="s">
        <v>185</v>
      </c>
      <c r="B9" s="13">
        <f t="shared" si="0"/>
        <v>44608</v>
      </c>
      <c r="C9" s="29" t="s">
        <v>14</v>
      </c>
      <c r="D9" s="39">
        <f>IFERROR(INT(TRIM(SUBSTITUTE(VLOOKUP($A9&amp;"*",各都道府県の状況!$A:$I,D$3,FALSE), "※5", ""))), "")</f>
        <v>7191</v>
      </c>
      <c r="E9" s="39">
        <f>IFERROR(INT(TRIM(SUBSTITUTE(VLOOKUP($A9&amp;"*",各都道府県の状況!$A:$I,E$3,FALSE), "※5", ""))), "")</f>
        <v>39467</v>
      </c>
      <c r="F9" s="39">
        <f>IFERROR(INT(TRIM(SUBSTITUTE(VLOOKUP($A9&amp;"*",各都道府県の状況!$A:$I,F$3,FALSE), "※5", ""))), "")</f>
        <v>5426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1736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44608</v>
      </c>
      <c r="C10" s="29" t="s">
        <v>15</v>
      </c>
      <c r="D10" s="39">
        <f>IFERROR(INT(TRIM(SUBSTITUTE(VLOOKUP($A10&amp;"*",各都道府県の状況!$A:$I,D$3,FALSE), "※5", ""))), "")</f>
        <v>9315</v>
      </c>
      <c r="E10" s="39">
        <f>IFERROR(INT(TRIM(SUBSTITUTE(VLOOKUP($A10&amp;"*",各都道府県の状況!$A:$I,E$3,FALSE), "※5", ""))), "")</f>
        <v>143212</v>
      </c>
      <c r="F10" s="39">
        <f>IFERROR(INT(TRIM(SUBSTITUTE(VLOOKUP($A10&amp;"*",各都道府県の状況!$A:$I,F$3,FALSE), "※5", ""))), "")</f>
        <v>6917</v>
      </c>
      <c r="G10" s="39">
        <f>IFERROR(INT(TRIM(SUBSTITUTE(VLOOKUP($A10&amp;"*",各都道府県の状況!$A:$I,G$3,FALSE), "※5", ""))), "")</f>
        <v>59</v>
      </c>
      <c r="H10" s="39">
        <f>IFERROR(INT(TRIM(SUBSTITUTE(VLOOKUP($A10&amp;"*",各都道府県の状況!$A:$I,H$3,FALSE), "※5", ""))), "")</f>
        <v>2339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44608</v>
      </c>
      <c r="C11" s="29" t="s">
        <v>16</v>
      </c>
      <c r="D11" s="39">
        <f>IFERROR(INT(TRIM(SUBSTITUTE(VLOOKUP($A11&amp;"*",各都道府県の状況!$A:$I,D$3,FALSE), "※5", ""))), "")</f>
        <v>20553</v>
      </c>
      <c r="E11" s="39">
        <f>IFERROR(INT(TRIM(SUBSTITUTE(VLOOKUP($A11&amp;"*",各都道府県の状況!$A:$I,E$3,FALSE), "※5", ""))), "")</f>
        <v>574000</v>
      </c>
      <c r="F11" s="39">
        <f>IFERROR(INT(TRIM(SUBSTITUTE(VLOOKUP($A11&amp;"*",各都道府県の状況!$A:$I,F$3,FALSE), "※5", ""))), "")</f>
        <v>16772</v>
      </c>
      <c r="G11" s="39">
        <f>IFERROR(INT(TRIM(SUBSTITUTE(VLOOKUP($A11&amp;"*",各都道府県の状況!$A:$I,G$3,FALSE), "※5", ""))), "")</f>
        <v>182</v>
      </c>
      <c r="H11" s="39">
        <f>IFERROR(INT(TRIM(SUBSTITUTE(VLOOKUP($A11&amp;"*",各都道府県の状況!$A:$I,H$3,FALSE), "※5", ""))), "")</f>
        <v>3599</v>
      </c>
      <c r="I11" s="39">
        <f>IFERROR(INT(TRIM(SUBSTITUTE(VLOOKUP($A11&amp;"*",各都道府県の状況!$A:$I,I$3,FALSE), "※5", ""))), "")</f>
        <v>5</v>
      </c>
    </row>
    <row r="12" spans="1:10">
      <c r="A12" s="12" t="s">
        <v>188</v>
      </c>
      <c r="B12" s="13">
        <f t="shared" si="0"/>
        <v>44608</v>
      </c>
      <c r="C12" s="29" t="s">
        <v>17</v>
      </c>
      <c r="D12" s="39">
        <f>IFERROR(INT(TRIM(SUBSTITUTE(VLOOKUP($A12&amp;"*",各都道府県の状況!$A:$I,D$3,FALSE), "※5", ""))), "")</f>
        <v>57504</v>
      </c>
      <c r="E12" s="39">
        <f>IFERROR(INT(TRIM(SUBSTITUTE(VLOOKUP($A12&amp;"*",各都道府県の状況!$A:$I,E$3,FALSE), "※5", ""))), "")</f>
        <v>43645</v>
      </c>
      <c r="F12" s="39">
        <f>IFERROR(INT(TRIM(SUBSTITUTE(VLOOKUP($A12&amp;"*",各都道府県の状況!$A:$I,F$3,FALSE), "※5", ""))), "")</f>
        <v>48560</v>
      </c>
      <c r="G12" s="39">
        <f>IFERROR(INT(TRIM(SUBSTITUTE(VLOOKUP($A12&amp;"*",各都道府県の状況!$A:$I,G$3,FALSE), "※5", ""))), "")</f>
        <v>250</v>
      </c>
      <c r="H12" s="39">
        <f>IFERROR(INT(TRIM(SUBSTITUTE(VLOOKUP($A12&amp;"*",各都道府県の状況!$A:$I,H$3,FALSE), "※5", ""))), "")</f>
        <v>8694</v>
      </c>
      <c r="I12" s="39">
        <f>IFERROR(INT(TRIM(SUBSTITUTE(VLOOKUP($A12&amp;"*",各都道府県の状況!$A:$I,I$3,FALSE), "※5", ""))), "")</f>
        <v>12</v>
      </c>
    </row>
    <row r="13" spans="1:10">
      <c r="A13" s="12" t="s">
        <v>189</v>
      </c>
      <c r="B13" s="13">
        <f t="shared" si="0"/>
        <v>44608</v>
      </c>
      <c r="C13" s="29" t="s">
        <v>18</v>
      </c>
      <c r="D13" s="39">
        <f>IFERROR(INT(TRIM(SUBSTITUTE(VLOOKUP($A13&amp;"*",各都道府県の状況!$A:$I,D$3,FALSE), "※5", ""))), "")</f>
        <v>37081</v>
      </c>
      <c r="E13" s="39">
        <f>IFERROR(INT(TRIM(SUBSTITUTE(VLOOKUP($A13&amp;"*",各都道府県の状況!$A:$I,E$3,FALSE), "※5", ""))), "")</f>
        <v>602440</v>
      </c>
      <c r="F13" s="39">
        <f>IFERROR(INT(TRIM(SUBSTITUTE(VLOOKUP($A13&amp;"*",各都道府県の状況!$A:$I,F$3,FALSE), "※5", ""))), "")</f>
        <v>30043</v>
      </c>
      <c r="G13" s="39">
        <f>IFERROR(INT(TRIM(SUBSTITUTE(VLOOKUP($A13&amp;"*",各都道府県の状況!$A:$I,G$3,FALSE), "※5", ""))), "")</f>
        <v>152</v>
      </c>
      <c r="H13" s="39">
        <f>IFERROR(INT(TRIM(SUBSTITUTE(VLOOKUP($A13&amp;"*",各都道府県の状況!$A:$I,H$3,FALSE), "※5", ""))), "")</f>
        <v>6886</v>
      </c>
      <c r="I13" s="39">
        <f>IFERROR(INT(TRIM(SUBSTITUTE(VLOOKUP($A13&amp;"*",各都道府県の状況!$A:$I,I$3,FALSE), "※5", ""))), "")</f>
        <v>6</v>
      </c>
    </row>
    <row r="14" spans="1:10">
      <c r="A14" s="12" t="s">
        <v>190</v>
      </c>
      <c r="B14" s="13">
        <f t="shared" si="0"/>
        <v>44608</v>
      </c>
      <c r="C14" s="29" t="s">
        <v>19</v>
      </c>
      <c r="D14" s="39">
        <f>IFERROR(INT(TRIM(SUBSTITUTE(VLOOKUP($A14&amp;"*",各都道府県の状況!$A:$I,D$3,FALSE), "※5", ""))), "")</f>
        <v>43835</v>
      </c>
      <c r="E14" s="39">
        <f>IFERROR(INT(TRIM(SUBSTITUTE(VLOOKUP($A14&amp;"*",各都道府県の状況!$A:$I,E$3,FALSE), "※5", ""))), "")</f>
        <v>459574</v>
      </c>
      <c r="F14" s="39">
        <f>IFERROR(INT(TRIM(SUBSTITUTE(VLOOKUP($A14&amp;"*",各都道府県の状況!$A:$I,F$3,FALSE), "※5", ""))), "")</f>
        <v>36110</v>
      </c>
      <c r="G14" s="39">
        <f>IFERROR(INT(TRIM(SUBSTITUTE(VLOOKUP($A14&amp;"*",各都道府県の状況!$A:$I,G$3,FALSE), "※5", ""))), "")</f>
        <v>225</v>
      </c>
      <c r="H14" s="39">
        <f>IFERROR(INT(TRIM(SUBSTITUTE(VLOOKUP($A14&amp;"*",各都道府県の状況!$A:$I,H$3,FALSE), "※5", ""))), "")</f>
        <v>7500</v>
      </c>
      <c r="I14" s="39">
        <f>IFERROR(INT(TRIM(SUBSTITUTE(VLOOKUP($A14&amp;"*",各都道府県の状況!$A:$I,I$3,FALSE), "※5", ""))), "")</f>
        <v>10</v>
      </c>
    </row>
    <row r="15" spans="1:10">
      <c r="A15" s="12" t="s">
        <v>191</v>
      </c>
      <c r="B15" s="13">
        <f t="shared" si="0"/>
        <v>44608</v>
      </c>
      <c r="C15" s="29" t="s">
        <v>20</v>
      </c>
      <c r="D15" s="39">
        <f>IFERROR(INT(TRIM(SUBSTITUTE(VLOOKUP($A15&amp;"*",各都道府県の状況!$A:$I,D$3,FALSE), "※5", ""))), "")</f>
        <v>255167</v>
      </c>
      <c r="E15" s="39">
        <f>IFERROR(INT(TRIM(SUBSTITUTE(VLOOKUP($A15&amp;"*",各都道府県の状況!$A:$I,E$3,FALSE), "※5", ""))), "")</f>
        <v>2076483</v>
      </c>
      <c r="F15" s="39">
        <f>IFERROR(INT(TRIM(SUBSTITUTE(VLOOKUP($A15&amp;"*",各都道府県の状況!$A:$I,F$3,FALSE), "※5", ""))), "")</f>
        <v>214005</v>
      </c>
      <c r="G15" s="39">
        <f>IFERROR(INT(TRIM(SUBSTITUTE(VLOOKUP($A15&amp;"*",各都道府県の状況!$A:$I,G$3,FALSE), "※5", ""))), "")</f>
        <v>1122</v>
      </c>
      <c r="H15" s="39">
        <f>IFERROR(INT(TRIM(SUBSTITUTE(VLOOKUP($A15&amp;"*",各都道府県の状況!$A:$I,H$3,FALSE), "※5", ""))), "")</f>
        <v>40040</v>
      </c>
      <c r="I15" s="39">
        <f>IFERROR(INT(TRIM(SUBSTITUTE(VLOOKUP($A15&amp;"*",各都道府県の状況!$A:$I,I$3,FALSE), "※5", ""))), "")</f>
        <v>62</v>
      </c>
    </row>
    <row r="16" spans="1:10">
      <c r="A16" s="12" t="s">
        <v>192</v>
      </c>
      <c r="B16" s="13">
        <f t="shared" si="0"/>
        <v>44608</v>
      </c>
      <c r="C16" s="29" t="s">
        <v>21</v>
      </c>
      <c r="D16" s="39">
        <f>IFERROR(INT(TRIM(SUBSTITUTE(VLOOKUP($A16&amp;"*",各都道府県の状況!$A:$I,D$3,FALSE), "※5", ""))), "")</f>
        <v>220780</v>
      </c>
      <c r="E16" s="39">
        <f>IFERROR(INT(TRIM(SUBSTITUTE(VLOOKUP($A16&amp;"*",各都道府県の状況!$A:$I,E$3,FALSE), "※5", ""))), "")</f>
        <v>1510630</v>
      </c>
      <c r="F16" s="39">
        <f>IFERROR(INT(TRIM(SUBSTITUTE(VLOOKUP($A16&amp;"*",各都道府県の状況!$A:$I,F$3,FALSE), "※5", ""))), "")</f>
        <v>172400</v>
      </c>
      <c r="G16" s="39">
        <f>IFERROR(INT(TRIM(SUBSTITUTE(VLOOKUP($A16&amp;"*",各都道府県の状況!$A:$I,G$3,FALSE), "※5", ""))), "")</f>
        <v>1155</v>
      </c>
      <c r="H16" s="39">
        <f>IFERROR(INT(TRIM(SUBSTITUTE(VLOOKUP($A16&amp;"*",各都道府県の状況!$A:$I,H$3,FALSE), "※5", ""))), "")</f>
        <v>42659</v>
      </c>
      <c r="I16" s="39">
        <f>IFERROR(INT(TRIM(SUBSTITUTE(VLOOKUP($A16&amp;"*",各都道府県の状況!$A:$I,I$3,FALSE), "※5", ""))), "")</f>
        <v>31</v>
      </c>
    </row>
    <row r="17" spans="1:9">
      <c r="A17" s="12" t="s">
        <v>193</v>
      </c>
      <c r="B17" s="13">
        <f t="shared" si="0"/>
        <v>44608</v>
      </c>
      <c r="C17" s="29" t="s">
        <v>22</v>
      </c>
      <c r="D17" s="39">
        <f>IFERROR(INT(TRIM(SUBSTITUTE(VLOOKUP($A17&amp;"*",各都道府県の状況!$A:$I,D$3,FALSE), "※5", ""))), "")</f>
        <v>846120</v>
      </c>
      <c r="E17" s="39">
        <f>IFERROR(INT(TRIM(SUBSTITUTE(VLOOKUP($A17&amp;"*",各都道府県の状況!$A:$I,E$3,FALSE), "※5", ""))), "")</f>
        <v>5176940</v>
      </c>
      <c r="F17" s="39">
        <f>IFERROR(INT(TRIM(SUBSTITUTE(VLOOKUP($A17&amp;"*",各都道府県の状況!$A:$I,F$3,FALSE), "※5", ""))), "")</f>
        <v>669506</v>
      </c>
      <c r="G17" s="39">
        <f>IFERROR(INT(TRIM(SUBSTITUTE(VLOOKUP($A17&amp;"*",各都道府県の状況!$A:$I,G$3,FALSE), "※5", ""))), "")</f>
        <v>3354</v>
      </c>
      <c r="H17" s="39">
        <f>IFERROR(INT(TRIM(SUBSTITUTE(VLOOKUP($A17&amp;"*",各都道府県の状況!$A:$I,H$3,FALSE), "※5", ""))), "")</f>
        <v>173260</v>
      </c>
      <c r="I17" s="39">
        <f>IFERROR(INT(TRIM(SUBSTITUTE(VLOOKUP($A17&amp;"*",各都道府県の状況!$A:$I,I$3,FALSE), "※5", ""))), "")</f>
        <v>81</v>
      </c>
    </row>
    <row r="18" spans="1:9">
      <c r="A18" s="12" t="s">
        <v>194</v>
      </c>
      <c r="B18" s="13">
        <f t="shared" si="0"/>
        <v>44608</v>
      </c>
      <c r="C18" s="29" t="s">
        <v>23</v>
      </c>
      <c r="D18" s="39">
        <f>IFERROR(INT(TRIM(SUBSTITUTE(VLOOKUP($A18&amp;"*",各都道府県の状況!$A:$I,D$3,FALSE), "※5", ""))), "")</f>
        <v>370452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316241</v>
      </c>
      <c r="G18" s="39">
        <f>IFERROR(INT(TRIM(SUBSTITUTE(VLOOKUP($A18&amp;"*",各都道府県の状況!$A:$I,G$3,FALSE), "※5", ""))), "")</f>
        <v>1468</v>
      </c>
      <c r="H18" s="39">
        <f>IFERROR(INT(TRIM(SUBSTITUTE(VLOOKUP($A18&amp;"*",各都道府県の状況!$A:$I,H$3,FALSE), "※5", ""))), "")</f>
        <v>52743</v>
      </c>
      <c r="I18" s="39">
        <f>IFERROR(INT(TRIM(SUBSTITUTE(VLOOKUP($A18&amp;"*",各都道府県の状況!$A:$I,I$3,FALSE), "※5", ""))), "")</f>
        <v>100</v>
      </c>
    </row>
    <row r="19" spans="1:9">
      <c r="A19" s="12" t="s">
        <v>195</v>
      </c>
      <c r="B19" s="13">
        <f t="shared" si="0"/>
        <v>44608</v>
      </c>
      <c r="C19" s="29" t="s">
        <v>24</v>
      </c>
      <c r="D19" s="39">
        <f>IFERROR(INT(TRIM(SUBSTITUTE(VLOOKUP($A19&amp;"*",各都道府県の状況!$A:$I,D$3,FALSE), "※5", ""))), "")</f>
        <v>24139</v>
      </c>
      <c r="E19" s="39">
        <f>IFERROR(INT(TRIM(SUBSTITUTE(VLOOKUP($A19&amp;"*",各都道府県の状況!$A:$I,E$3,FALSE), "※5", ""))), "")</f>
        <v>437324</v>
      </c>
      <c r="F19" s="39">
        <f>IFERROR(INT(TRIM(SUBSTITUTE(VLOOKUP($A19&amp;"*",各都道府県の状況!$A:$I,F$3,FALSE), "※5", ""))), "")</f>
        <v>19958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4116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44608</v>
      </c>
      <c r="C20" s="29" t="s">
        <v>25</v>
      </c>
      <c r="D20" s="39">
        <f>IFERROR(INT(TRIM(SUBSTITUTE(VLOOKUP($A20&amp;"*",各都道府県の状況!$A:$I,D$3,FALSE), "※5", ""))), "")</f>
        <v>12519</v>
      </c>
      <c r="E20" s="39">
        <f>IFERROR(INT(TRIM(SUBSTITUTE(VLOOKUP($A20&amp;"*",各都道府県の状況!$A:$I,E$3,FALSE), "※5", ""))), "")</f>
        <v>170722</v>
      </c>
      <c r="F20" s="39">
        <f>IFERROR(INT(TRIM(SUBSTITUTE(VLOOKUP($A20&amp;"*",各都道府県の状況!$A:$I,F$3,FALSE), "※5", ""))), "")</f>
        <v>8199</v>
      </c>
      <c r="G20" s="39">
        <f>IFERROR(INT(TRIM(SUBSTITUTE(VLOOKUP($A20&amp;"*",各都道府県の状況!$A:$I,G$3,FALSE), "※5", ""))), "")</f>
        <v>56</v>
      </c>
      <c r="H20" s="39">
        <f>IFERROR(INT(TRIM(SUBSTITUTE(VLOOKUP($A20&amp;"*",各都道府県の状況!$A:$I,H$3,FALSE), "※5", ""))), "")</f>
        <v>4264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44608</v>
      </c>
      <c r="C21" s="29" t="s">
        <v>26</v>
      </c>
      <c r="D21" s="39">
        <f>IFERROR(INT(TRIM(SUBSTITUTE(VLOOKUP($A21&amp;"*",各都道府県の状況!$A:$I,D$3,FALSE), "※5", ""))), "")</f>
        <v>19636</v>
      </c>
      <c r="E21" s="39">
        <f>IFERROR(INT(TRIM(SUBSTITUTE(VLOOKUP($A21&amp;"*",各都道府県の状況!$A:$I,E$3,FALSE), "※5", ""))), "")</f>
        <v>265531</v>
      </c>
      <c r="F21" s="39">
        <f>IFERROR(INT(TRIM(SUBSTITUTE(VLOOKUP($A21&amp;"*",各都道府県の状況!$A:$I,F$3,FALSE), "※5", ""))), "")</f>
        <v>15744</v>
      </c>
      <c r="G21" s="39">
        <f>IFERROR(INT(TRIM(SUBSTITUTE(VLOOKUP($A21&amp;"*",各都道府県の状況!$A:$I,G$3,FALSE), "※5", ""))), "")</f>
        <v>154</v>
      </c>
      <c r="H21" s="39">
        <f>IFERROR(INT(TRIM(SUBSTITUTE(VLOOKUP($A21&amp;"*",各都道府県の状況!$A:$I,H$3,FALSE), "※5", ""))), "")</f>
        <v>3715</v>
      </c>
      <c r="I21" s="39">
        <f>IFERROR(INT(TRIM(SUBSTITUTE(VLOOKUP($A21&amp;"*",各都道府県の状況!$A:$I,I$3,FALSE), "※5", ""))), "")</f>
        <v>4</v>
      </c>
    </row>
    <row r="22" spans="1:9">
      <c r="A22" s="12" t="s">
        <v>198</v>
      </c>
      <c r="B22" s="13">
        <f t="shared" si="0"/>
        <v>44608</v>
      </c>
      <c r="C22" s="29" t="s">
        <v>27</v>
      </c>
      <c r="D22" s="39">
        <f>IFERROR(INT(TRIM(SUBSTITUTE(VLOOKUP($A22&amp;"*",各都道府県の状況!$A:$I,D$3,FALSE), "※5", ""))), "")</f>
        <v>9135</v>
      </c>
      <c r="E22" s="39">
        <f>IFERROR(INT(TRIM(SUBSTITUTE(VLOOKUP($A22&amp;"*",各都道府県の状況!$A:$I,E$3,FALSE), "※5", ""))), "")</f>
        <v>189883</v>
      </c>
      <c r="F22" s="39">
        <f>IFERROR(INT(TRIM(SUBSTITUTE(VLOOKUP($A22&amp;"*",各都道府県の状況!$A:$I,F$3,FALSE), "※5", ""))), "")</f>
        <v>7662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1435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44608</v>
      </c>
      <c r="C23" s="29" t="s">
        <v>28</v>
      </c>
      <c r="D23" s="39">
        <f>IFERROR(INT(TRIM(SUBSTITUTE(VLOOKUP($A23&amp;"*",各都道府県の状況!$A:$I,D$3,FALSE), "※5", ""))), "")</f>
        <v>13430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11220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2176</v>
      </c>
      <c r="I23" s="39">
        <f>IFERROR(INT(TRIM(SUBSTITUTE(VLOOKUP($A23&amp;"*",各都道府県の状況!$A:$I,I$3,FALSE), "※5", ""))), "")</f>
        <v>3</v>
      </c>
    </row>
    <row r="24" spans="1:9">
      <c r="A24" s="12" t="s">
        <v>200</v>
      </c>
      <c r="B24" s="13">
        <f t="shared" si="0"/>
        <v>44608</v>
      </c>
      <c r="C24" s="29" t="s">
        <v>29</v>
      </c>
      <c r="D24" s="39">
        <f>IFERROR(INT(TRIM(SUBSTITUTE(VLOOKUP($A24&amp;"*",各都道府県の状況!$A:$I,D$3,FALSE), "※5", ""))), "")</f>
        <v>26318</v>
      </c>
      <c r="E24" s="39">
        <f>IFERROR(INT(TRIM(SUBSTITUTE(VLOOKUP($A24&amp;"*",各都道府県の状況!$A:$I,E$3,FALSE), "※5", ""))), "")</f>
        <v>481808</v>
      </c>
      <c r="F24" s="39">
        <f>IFERROR(INT(TRIM(SUBSTITUTE(VLOOKUP($A24&amp;"*",各都道府県の状況!$A:$I,F$3,FALSE), "※5", ""))), "")</f>
        <v>20205</v>
      </c>
      <c r="G24" s="39">
        <f>IFERROR(INT(TRIM(SUBSTITUTE(VLOOKUP($A24&amp;"*",各都道府県の状況!$A:$I,G$3,FALSE), "※5", ""))), "")</f>
        <v>127</v>
      </c>
      <c r="H24" s="39">
        <f>IFERROR(INT(TRIM(SUBSTITUTE(VLOOKUP($A24&amp;"*",各都道府県の状況!$A:$I,H$3,FALSE), "※5", ""))), "")</f>
        <v>4634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44608</v>
      </c>
      <c r="C25" s="29" t="s">
        <v>30</v>
      </c>
      <c r="D25" s="39">
        <f>IFERROR(INT(TRIM(SUBSTITUTE(VLOOKUP($A25&amp;"*",各都道府県の状況!$A:$I,D$3,FALSE), "※5", ""))), "")</f>
        <v>43923</v>
      </c>
      <c r="E25" s="39">
        <f>IFERROR(INT(TRIM(SUBSTITUTE(VLOOKUP($A25&amp;"*",各都道府県の状況!$A:$I,E$3,FALSE), "※5", ""))), "")</f>
        <v>608464</v>
      </c>
      <c r="F25" s="39">
        <f>IFERROR(INT(TRIM(SUBSTITUTE(VLOOKUP($A25&amp;"*",各都道府県の状況!$A:$I,F$3,FALSE), "※5", ""))), "")</f>
        <v>35285</v>
      </c>
      <c r="G25" s="39">
        <f>IFERROR(INT(TRIM(SUBSTITUTE(VLOOKUP($A25&amp;"*",各都道府県の状況!$A:$I,G$3,FALSE), "※5", ""))), "")</f>
        <v>248</v>
      </c>
      <c r="H25" s="39">
        <f>IFERROR(INT(TRIM(SUBSTITUTE(VLOOKUP($A25&amp;"*",各都道府県の状況!$A:$I,H$3,FALSE), "※5", ""))), "")</f>
        <v>7396</v>
      </c>
      <c r="I25" s="39">
        <f>IFERROR(INT(TRIM(SUBSTITUTE(VLOOKUP($A25&amp;"*",各都道府県の状況!$A:$I,I$3,FALSE), "※5", ""))), "")</f>
        <v>8</v>
      </c>
    </row>
    <row r="26" spans="1:9">
      <c r="A26" s="12" t="s">
        <v>202</v>
      </c>
      <c r="B26" s="13">
        <f t="shared" si="0"/>
        <v>44608</v>
      </c>
      <c r="C26" s="29" t="s">
        <v>31</v>
      </c>
      <c r="D26" s="39">
        <f>IFERROR(INT(TRIM(SUBSTITUTE(VLOOKUP($A26&amp;"*",各都道府県の状況!$A:$I,D$3,FALSE), "※5", ""))), "")</f>
        <v>71210</v>
      </c>
      <c r="E26" s="39">
        <f>IFERROR(INT(TRIM(SUBSTITUTE(VLOOKUP($A26&amp;"*",各都道府県の状況!$A:$I,E$3,FALSE), "※5", ""))), "")</f>
        <v>911095</v>
      </c>
      <c r="F26" s="39">
        <f>IFERROR(INT(TRIM(SUBSTITUTE(VLOOKUP($A26&amp;"*",各都道府県の状況!$A:$I,F$3,FALSE), "※5", ""))), "")</f>
        <v>56673</v>
      </c>
      <c r="G26" s="39">
        <f>IFERROR(INT(TRIM(SUBSTITUTE(VLOOKUP($A26&amp;"*",各都道府県の状況!$A:$I,G$3,FALSE), "※5", ""))), "")</f>
        <v>274</v>
      </c>
      <c r="H26" s="39">
        <f>IFERROR(INT(TRIM(SUBSTITUTE(VLOOKUP($A26&amp;"*",各都道府県の状況!$A:$I,H$3,FALSE), "※5", ""))), "")</f>
        <v>13399</v>
      </c>
      <c r="I26" s="39">
        <f>IFERROR(INT(TRIM(SUBSTITUTE(VLOOKUP($A26&amp;"*",各都道府県の状況!$A:$I,I$3,FALSE), "※5", ""))), "")</f>
        <v>4</v>
      </c>
    </row>
    <row r="27" spans="1:9">
      <c r="A27" s="12" t="s">
        <v>203</v>
      </c>
      <c r="B27" s="13">
        <f t="shared" si="0"/>
        <v>44608</v>
      </c>
      <c r="C27" s="29" t="s">
        <v>32</v>
      </c>
      <c r="D27" s="39">
        <f>IFERROR(INT(TRIM(SUBSTITUTE(VLOOKUP($A27&amp;"*",各都道府県の状況!$A:$I,D$3,FALSE), "※5", ""))), "")</f>
        <v>253445</v>
      </c>
      <c r="E27" s="39">
        <f>IFERROR(INT(TRIM(SUBSTITUTE(VLOOKUP($A27&amp;"*",各都道府県の状況!$A:$I,E$3,FALSE), "※5", ""))), "")</f>
        <v>1906404</v>
      </c>
      <c r="F27" s="39">
        <f>IFERROR(INT(TRIM(SUBSTITUTE(VLOOKUP($A27&amp;"*",各都道府県の状況!$A:$I,F$3,FALSE), "※5", ""))), "")</f>
        <v>212562</v>
      </c>
      <c r="G27" s="39">
        <f>IFERROR(INT(TRIM(SUBSTITUTE(VLOOKUP($A27&amp;"*",各都道府県の状況!$A:$I,G$3,FALSE), "※5", ""))), "")</f>
        <v>1367</v>
      </c>
      <c r="H27" s="39">
        <f>IFERROR(INT(TRIM(SUBSTITUTE(VLOOKUP($A27&amp;"*",各都道府県の状況!$A:$I,H$3,FALSE), "※5", ""))), "")</f>
        <v>39516</v>
      </c>
      <c r="I27" s="39">
        <f>IFERROR(INT(TRIM(SUBSTITUTE(VLOOKUP($A27&amp;"*",各都道府県の状況!$A:$I,I$3,FALSE), "※5", ""))), "")</f>
        <v>43</v>
      </c>
    </row>
    <row r="28" spans="1:9">
      <c r="A28" s="12" t="s">
        <v>204</v>
      </c>
      <c r="B28" s="13">
        <f t="shared" si="0"/>
        <v>44608</v>
      </c>
      <c r="C28" s="29" t="s">
        <v>33</v>
      </c>
      <c r="D28" s="39">
        <f>IFERROR(INT(TRIM(SUBSTITUTE(VLOOKUP($A28&amp;"*",各都道府県の状況!$A:$I,D$3,FALSE), "※5", ""))), "")</f>
        <v>33658</v>
      </c>
      <c r="E28" s="39">
        <f>IFERROR(INT(TRIM(SUBSTITUTE(VLOOKUP($A28&amp;"*",各都道府県の状況!$A:$I,E$3,FALSE), "※5", ""))), "")</f>
        <v>339392</v>
      </c>
      <c r="F28" s="39">
        <f>IFERROR(INT(TRIM(SUBSTITUTE(VLOOKUP($A28&amp;"*",各都道府県の状況!$A:$I,F$3,FALSE), "※5", ""))), "")</f>
        <v>28250</v>
      </c>
      <c r="G28" s="39">
        <f>IFERROR(INT(TRIM(SUBSTITUTE(VLOOKUP($A28&amp;"*",各都道府県の状況!$A:$I,G$3,FALSE), "※5", ""))), "")</f>
        <v>211</v>
      </c>
      <c r="H28" s="39">
        <f>IFERROR(INT(TRIM(SUBSTITUTE(VLOOKUP($A28&amp;"*",各都道府県の状況!$A:$I,H$3,FALSE), "※5", ""))), "")</f>
        <v>6086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44608</v>
      </c>
      <c r="C29" s="29" t="s">
        <v>34</v>
      </c>
      <c r="D29" s="39">
        <f>IFERROR(INT(TRIM(SUBSTITUTE(VLOOKUP($A29&amp;"*",各都道府県の状況!$A:$I,D$3,FALSE), "※5", ""))), "")</f>
        <v>37680</v>
      </c>
      <c r="E29" s="39">
        <f>IFERROR(INT(TRIM(SUBSTITUTE(VLOOKUP($A29&amp;"*",各都道府県の状況!$A:$I,E$3,FALSE), "※5", ""))), "")</f>
        <v>397947</v>
      </c>
      <c r="F29" s="39">
        <f>IFERROR(INT(TRIM(SUBSTITUTE(VLOOKUP($A29&amp;"*",各都道府県の状況!$A:$I,F$3,FALSE), "※5", ""))), "")</f>
        <v>28843</v>
      </c>
      <c r="G29" s="39">
        <f>IFERROR(INT(TRIM(SUBSTITUTE(VLOOKUP($A29&amp;"*",各都道府県の状況!$A:$I,G$3,FALSE), "※5", ""))), "")</f>
        <v>120</v>
      </c>
      <c r="H29" s="39">
        <f>IFERROR(INT(TRIM(SUBSTITUTE(VLOOKUP($A29&amp;"*",各都道府県の状況!$A:$I,H$3,FALSE), "※5", ""))), "")</f>
        <v>8717</v>
      </c>
      <c r="I29" s="39">
        <f>IFERROR(INT(TRIM(SUBSTITUTE(VLOOKUP($A29&amp;"*",各都道府県の状況!$A:$I,I$3,FALSE), "※5", ""))), "")</f>
        <v>4</v>
      </c>
    </row>
    <row r="30" spans="1:9">
      <c r="A30" s="12" t="s">
        <v>206</v>
      </c>
      <c r="B30" s="13">
        <f t="shared" si="0"/>
        <v>44608</v>
      </c>
      <c r="C30" s="29" t="s">
        <v>35</v>
      </c>
      <c r="D30" s="39">
        <f>IFERROR(INT(TRIM(SUBSTITUTE(VLOOKUP($A30&amp;"*",各都道府県の状況!$A:$I,D$3,FALSE), "※5", ""))), "")</f>
        <v>102878</v>
      </c>
      <c r="E30" s="39">
        <f>IFERROR(INT(TRIM(SUBSTITUTE(VLOOKUP($A30&amp;"*",各都道府県の状況!$A:$I,E$3,FALSE), "※5", ""))), "")</f>
        <v>617814</v>
      </c>
      <c r="F30" s="39">
        <f>IFERROR(INT(TRIM(SUBSTITUTE(VLOOKUP($A30&amp;"*",各都道府県の状況!$A:$I,F$3,FALSE), "※5", ""))), "")</f>
        <v>75762</v>
      </c>
      <c r="G30" s="39">
        <f>IFERROR(INT(TRIM(SUBSTITUTE(VLOOKUP($A30&amp;"*",各都道府県の状況!$A:$I,G$3,FALSE), "※5", ""))), "")</f>
        <v>345</v>
      </c>
      <c r="H30" s="39">
        <f>IFERROR(INT(TRIM(SUBSTITUTE(VLOOKUP($A30&amp;"*",各都道府県の状況!$A:$I,H$3,FALSE), "※5", ""))), "")</f>
        <v>24128</v>
      </c>
      <c r="I30" s="39">
        <f>IFERROR(INT(TRIM(SUBSTITUTE(VLOOKUP($A30&amp;"*",各都道府県の状況!$A:$I,I$3,FALSE), "※5", ""))), "")</f>
        <v>106</v>
      </c>
    </row>
    <row r="31" spans="1:9">
      <c r="A31" s="12" t="s">
        <v>207</v>
      </c>
      <c r="B31" s="13">
        <f t="shared" si="0"/>
        <v>44608</v>
      </c>
      <c r="C31" s="29" t="s">
        <v>36</v>
      </c>
      <c r="D31" s="39">
        <f>IFERROR(INT(TRIM(SUBSTITUTE(VLOOKUP($A31&amp;"*",各都道府県の状況!$A:$I,D$3,FALSE), "※5", ""))), "")</f>
        <v>537893</v>
      </c>
      <c r="E31" s="39">
        <f>IFERROR(INT(TRIM(SUBSTITUTE(VLOOKUP($A31&amp;"*",各都道府県の状況!$A:$I,E$3,FALSE), "※5", ""))), "")</f>
        <v>5312163</v>
      </c>
      <c r="F31" s="39">
        <f>IFERROR(INT(TRIM(SUBSTITUTE(VLOOKUP($A31&amp;"*",各都道府県の状況!$A:$I,F$3,FALSE), "※5", ""))), "")</f>
        <v>392568</v>
      </c>
      <c r="G31" s="39">
        <f>IFERROR(INT(TRIM(SUBSTITUTE(VLOOKUP($A31&amp;"*",各都道府県の状況!$A:$I,G$3,FALSE), "※5", ""))), "")</f>
        <v>3455</v>
      </c>
      <c r="H31" s="39">
        <f>IFERROR(INT(TRIM(SUBSTITUTE(VLOOKUP($A31&amp;"*",各都道府県の状況!$A:$I,H$3,FALSE), "※5", ""))), "")</f>
        <v>141867</v>
      </c>
      <c r="I31" s="39">
        <f>IFERROR(INT(TRIM(SUBSTITUTE(VLOOKUP($A31&amp;"*",各都道府県の状況!$A:$I,I$3,FALSE), "※5", ""))), "")</f>
        <v>747</v>
      </c>
    </row>
    <row r="32" spans="1:9">
      <c r="A32" s="12" t="s">
        <v>208</v>
      </c>
      <c r="B32" s="13">
        <f t="shared" si="0"/>
        <v>44608</v>
      </c>
      <c r="C32" s="29" t="s">
        <v>37</v>
      </c>
      <c r="D32" s="39">
        <f>IFERROR(INT(TRIM(SUBSTITUTE(VLOOKUP($A32&amp;"*",各都道府県の状況!$A:$I,D$3,FALSE), "※5", ""))), "")</f>
        <v>209262</v>
      </c>
      <c r="E32" s="39">
        <f>IFERROR(INT(TRIM(SUBSTITUTE(VLOOKUP($A32&amp;"*",各都道府県の状況!$A:$I,E$3,FALSE), "※5", ""))), "")</f>
        <v>1154605</v>
      </c>
      <c r="F32" s="39">
        <f>IFERROR(INT(TRIM(SUBSTITUTE(VLOOKUP($A32&amp;"*",各都道府県の状況!$A:$I,F$3,FALSE), "※5", ""))), "")</f>
        <v>149297</v>
      </c>
      <c r="G32" s="39">
        <f>IFERROR(INT(TRIM(SUBSTITUTE(VLOOKUP($A32&amp;"*",各都道府県の状況!$A:$I,G$3,FALSE), "※5", ""))), "")</f>
        <v>1617</v>
      </c>
      <c r="H32" s="39">
        <f>IFERROR(INT(TRIM(SUBSTITUTE(VLOOKUP($A32&amp;"*",各都道府県の状況!$A:$I,H$3,FALSE), "※5", ""))), "")</f>
        <v>58372</v>
      </c>
      <c r="I32" s="39">
        <f>IFERROR(INT(TRIM(SUBSTITUTE(VLOOKUP($A32&amp;"*",各都道府県の状況!$A:$I,I$3,FALSE), "※5", ""))), "")</f>
        <v>53</v>
      </c>
    </row>
    <row r="33" spans="1:9">
      <c r="A33" s="12" t="s">
        <v>209</v>
      </c>
      <c r="B33" s="13">
        <f t="shared" si="0"/>
        <v>44608</v>
      </c>
      <c r="C33" s="29" t="s">
        <v>38</v>
      </c>
      <c r="D33" s="39">
        <f>IFERROR(INT(TRIM(SUBSTITUTE(VLOOKUP($A33&amp;"*",各都道府県の状況!$A:$I,D$3,FALSE), "※5", ""))), "")</f>
        <v>43356</v>
      </c>
      <c r="E33" s="39">
        <f>IFERROR(INT(TRIM(SUBSTITUTE(VLOOKUP($A33&amp;"*",各都道府県の状況!$A:$I,E$3,FALSE), "※5", ""))), "")</f>
        <v>375670</v>
      </c>
      <c r="F33" s="39">
        <f>IFERROR(INT(TRIM(SUBSTITUTE(VLOOKUP($A33&amp;"*",各都道府県の状況!$A:$I,F$3,FALSE), "※5", ""))), "")</f>
        <v>29747</v>
      </c>
      <c r="G33" s="39">
        <f>IFERROR(INT(TRIM(SUBSTITUTE(VLOOKUP($A33&amp;"*",各都道府県の状況!$A:$I,G$3,FALSE), "※5", ""))), "")</f>
        <v>202</v>
      </c>
      <c r="H33" s="39">
        <f>IFERROR(INT(TRIM(SUBSTITUTE(VLOOKUP($A33&amp;"*",各都道府県の状況!$A:$I,H$3,FALSE), "※5", ""))), "")</f>
        <v>13407</v>
      </c>
      <c r="I33" s="39">
        <f>IFERROR(INT(TRIM(SUBSTITUTE(VLOOKUP($A33&amp;"*",各都道府県の状況!$A:$I,I$3,FALSE), "※5", ""))), "")</f>
        <v>21</v>
      </c>
    </row>
    <row r="34" spans="1:9">
      <c r="A34" s="12" t="s">
        <v>210</v>
      </c>
      <c r="B34" s="13">
        <f t="shared" si="0"/>
        <v>44608</v>
      </c>
      <c r="C34" s="29" t="s">
        <v>39</v>
      </c>
      <c r="D34" s="39">
        <f>IFERROR(INT(TRIM(SUBSTITUTE(VLOOKUP($A34&amp;"*",各都道府県の状況!$A:$I,D$3,FALSE), "※5", ""))), "")</f>
        <v>18677</v>
      </c>
      <c r="E34" s="39">
        <f>IFERROR(INT(TRIM(SUBSTITUTE(VLOOKUP($A34&amp;"*",各都道府県の状況!$A:$I,E$3,FALSE), "※5", ""))), "")</f>
        <v>107827</v>
      </c>
      <c r="F34" s="39">
        <f>IFERROR(INT(TRIM(SUBSTITUTE(VLOOKUP($A34&amp;"*",各都道府県の状況!$A:$I,F$3,FALSE), "※5", ""))), "")</f>
        <v>14871</v>
      </c>
      <c r="G34" s="39">
        <f>IFERROR(INT(TRIM(SUBSTITUTE(VLOOKUP($A34&amp;"*",各都道府県の状況!$A:$I,G$3,FALSE), "※5", ""))), "")</f>
        <v>85</v>
      </c>
      <c r="H34" s="39">
        <f>IFERROR(INT(TRIM(SUBSTITUTE(VLOOKUP($A34&amp;"*",各都道府県の状況!$A:$I,H$3,FALSE), "※5", ""))), "")</f>
        <v>3596</v>
      </c>
      <c r="I34" s="39">
        <f>IFERROR(INT(TRIM(SUBSTITUTE(VLOOKUP($A34&amp;"*",各都道府県の状況!$A:$I,I$3,FALSE), "※5", ""))), "")</f>
        <v>8</v>
      </c>
    </row>
    <row r="35" spans="1:9">
      <c r="A35" s="12" t="s">
        <v>211</v>
      </c>
      <c r="B35" s="13">
        <f t="shared" si="0"/>
        <v>44608</v>
      </c>
      <c r="C35" s="29" t="s">
        <v>40</v>
      </c>
      <c r="D35" s="39">
        <f>IFERROR(INT(TRIM(SUBSTITUTE(VLOOKUP($A35&amp;"*",各都道府県の状況!$A:$I,D$3,FALSE), "※5", ""))), "")</f>
        <v>4919</v>
      </c>
      <c r="E35" s="39">
        <f>IFERROR(INT(TRIM(SUBSTITUTE(VLOOKUP($A35&amp;"*",各都道府県の状況!$A:$I,E$3,FALSE), "※5", ""))), "")</f>
        <v>231990</v>
      </c>
      <c r="F35" s="39">
        <f>IFERROR(INT(TRIM(SUBSTITUTE(VLOOKUP($A35&amp;"*",各都道府県の状況!$A:$I,F$3,FALSE), "※5", ""))), "")</f>
        <v>4184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655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44608</v>
      </c>
      <c r="C36" s="29" t="s">
        <v>41</v>
      </c>
      <c r="D36" s="39">
        <f>IFERROR(INT(TRIM(SUBSTITUTE(VLOOKUP($A36&amp;"*",各都道府県の状況!$A:$I,D$3,FALSE), "※5", ""))), "")</f>
        <v>5434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4705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722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44608</v>
      </c>
      <c r="C37" s="29" t="s">
        <v>42</v>
      </c>
      <c r="D37" s="39">
        <f>IFERROR(INT(TRIM(SUBSTITUTE(VLOOKUP($A37&amp;"*",各都道府県の状況!$A:$I,D$3,FALSE), "※5", ""))), "")</f>
        <v>41224</v>
      </c>
      <c r="E37" s="39">
        <f>IFERROR(INT(TRIM(SUBSTITUTE(VLOOKUP($A37&amp;"*",各都道府県の状況!$A:$I,E$3,FALSE), "※5", ""))), "")</f>
        <v>398255</v>
      </c>
      <c r="F37" s="39">
        <f>IFERROR(INT(TRIM(SUBSTITUTE(VLOOKUP($A37&amp;"*",各都道府県の状況!$A:$I,F$3,FALSE), "※5", ""))), "")</f>
        <v>27673</v>
      </c>
      <c r="G37" s="39">
        <f>IFERROR(INT(TRIM(SUBSTITUTE(VLOOKUP($A37&amp;"*",各都道府県の状況!$A:$I,G$3,FALSE), "※5", ""))), "")</f>
        <v>171</v>
      </c>
      <c r="H37" s="39">
        <f>IFERROR(INT(TRIM(SUBSTITUTE(VLOOKUP($A37&amp;"*",各都道府県の状況!$A:$I,H$3,FALSE), "※5", ""))), "")</f>
        <v>6016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44608</v>
      </c>
      <c r="C38" s="29" t="s">
        <v>43</v>
      </c>
      <c r="D38" s="39">
        <f>IFERROR(INT(TRIM(SUBSTITUTE(VLOOKUP($A38&amp;"*",各都道府県の状況!$A:$I,D$3,FALSE), "※5", ""))), "")</f>
        <v>64734</v>
      </c>
      <c r="E38" s="39">
        <f>IFERROR(INT(TRIM(SUBSTITUTE(VLOOKUP($A38&amp;"*",各都道府県の状況!$A:$I,E$3,FALSE), "※5", ""))), "")</f>
        <v>1330077</v>
      </c>
      <c r="F38" s="39">
        <f>IFERROR(INT(TRIM(SUBSTITUTE(VLOOKUP($A38&amp;"*",各都道府県の状況!$A:$I,F$3,FALSE), "※5", ""))), "")</f>
        <v>44528</v>
      </c>
      <c r="G38" s="39">
        <f>IFERROR(INT(TRIM(SUBSTITUTE(VLOOKUP($A38&amp;"*",各都道府県の状況!$A:$I,G$3,FALSE), "※5", ""))), "")</f>
        <v>320</v>
      </c>
      <c r="H38" s="39">
        <f>IFERROR(INT(TRIM(SUBSTITUTE(VLOOKUP($A38&amp;"*",各都道府県の状況!$A:$I,H$3,FALSE), "※5", ""))), "")</f>
        <v>19886</v>
      </c>
      <c r="I38" s="39">
        <f>IFERROR(INT(TRIM(SUBSTITUTE(VLOOKUP($A38&amp;"*",各都道府県の状況!$A:$I,I$3,FALSE), "※5", ""))), "")</f>
        <v>19</v>
      </c>
    </row>
    <row r="39" spans="1:9">
      <c r="A39" s="12" t="s">
        <v>215</v>
      </c>
      <c r="B39" s="13">
        <f t="shared" si="0"/>
        <v>44608</v>
      </c>
      <c r="C39" s="29" t="s">
        <v>44</v>
      </c>
      <c r="D39" s="39">
        <f>IFERROR(INT(TRIM(SUBSTITUTE(VLOOKUP($A39&amp;"*",各都道府県の状況!$A:$I,D$3,FALSE), "※5", ""))), "")</f>
        <v>17930</v>
      </c>
      <c r="E39" s="39">
        <f>IFERROR(INT(TRIM(SUBSTITUTE(VLOOKUP($A39&amp;"*",各都道府県の状況!$A:$I,E$3,FALSE), "※5", ""))), "")</f>
        <v>339555</v>
      </c>
      <c r="F39" s="39">
        <f>IFERROR(INT(TRIM(SUBSTITUTE(VLOOKUP($A39&amp;"*",各都道府県の状況!$A:$I,F$3,FALSE), "※5", ""))), "")</f>
        <v>15376</v>
      </c>
      <c r="G39" s="39">
        <f>IFERROR(INT(TRIM(SUBSTITUTE(VLOOKUP($A39&amp;"*",各都道府県の状況!$A:$I,G$3,FALSE), "※5", ""))), "")</f>
        <v>111</v>
      </c>
      <c r="H39" s="39">
        <f>IFERROR(INT(TRIM(SUBSTITUTE(VLOOKUP($A39&amp;"*",各都道府県の状況!$A:$I,H$3,FALSE), "※5", ""))), "")</f>
        <v>2443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44608</v>
      </c>
      <c r="C40" s="29" t="s">
        <v>45</v>
      </c>
      <c r="D40" s="39">
        <f>IFERROR(INT(TRIM(SUBSTITUTE(VLOOKUP($A40&amp;"*",各都道府県の状況!$A:$I,D$3,FALSE), "※5", ""))), "")</f>
        <v>7729</v>
      </c>
      <c r="E40" s="39">
        <f>IFERROR(INT(TRIM(SUBSTITUTE(VLOOKUP($A40&amp;"*",各都道府県の状況!$A:$I,E$3,FALSE), "※5", ""))), "")</f>
        <v>144009</v>
      </c>
      <c r="F40" s="39">
        <f>IFERROR(INT(TRIM(SUBSTITUTE(VLOOKUP($A40&amp;"*",各都道府県の状況!$A:$I,F$3,FALSE), "※5", ""))), "")</f>
        <v>6188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1474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44608</v>
      </c>
      <c r="C41" s="29" t="s">
        <v>46</v>
      </c>
      <c r="D41" s="39">
        <f>IFERROR(INT(TRIM(SUBSTITUTE(VLOOKUP($A41&amp;"*",各都道府県の状況!$A:$I,D$3,FALSE), "※5", ""))), "")</f>
        <v>13878</v>
      </c>
      <c r="E41" s="39">
        <f>IFERROR(INT(TRIM(SUBSTITUTE(VLOOKUP($A41&amp;"*",各都道府県の状況!$A:$I,E$3,FALSE), "※5", ""))), "")</f>
        <v>184625</v>
      </c>
      <c r="F41" s="39">
        <f>IFERROR(INT(TRIM(SUBSTITUTE(VLOOKUP($A41&amp;"*",各都道府県の状況!$A:$I,F$3,FALSE), "※5", ""))), "")</f>
        <v>10999</v>
      </c>
      <c r="G41" s="39">
        <f>IFERROR(INT(TRIM(SUBSTITUTE(VLOOKUP($A41&amp;"*",各都道府県の状況!$A:$I,G$3,FALSE), "※5", ""))), "")</f>
        <v>57</v>
      </c>
      <c r="H41" s="39">
        <f>IFERROR(INT(TRIM(SUBSTITUTE(VLOOKUP($A41&amp;"*",各都道府県の状況!$A:$I,H$3,FALSE), "※5", ""))), "")</f>
        <v>2810</v>
      </c>
      <c r="I41" s="39">
        <f>IFERROR(INT(TRIM(SUBSTITUTE(VLOOKUP($A41&amp;"*",各都道府県の状況!$A:$I,I$3,FALSE), "※5", ""))), "")</f>
        <v>2</v>
      </c>
    </row>
    <row r="42" spans="1:9">
      <c r="A42" s="12" t="s">
        <v>218</v>
      </c>
      <c r="B42" s="13">
        <f t="shared" si="0"/>
        <v>44608</v>
      </c>
      <c r="C42" s="29" t="s">
        <v>47</v>
      </c>
      <c r="D42" s="39">
        <f>IFERROR(INT(TRIM(SUBSTITUTE(VLOOKUP($A42&amp;"*",各都道府県の状況!$A:$I,D$3,FALSE), "※5", ""))), "")</f>
        <v>14205</v>
      </c>
      <c r="E42" s="39">
        <f>IFERROR(INT(TRIM(SUBSTITUTE(VLOOKUP($A42&amp;"*",各都道府県の状況!$A:$I,E$3,FALSE), "※5", ""))), "")</f>
        <v>238573</v>
      </c>
      <c r="F42" s="39">
        <f>IFERROR(INT(TRIM(SUBSTITUTE(VLOOKUP($A42&amp;"*",各都道府県の状況!$A:$I,F$3,FALSE), "※5", ""))), "")</f>
        <v>12062</v>
      </c>
      <c r="G42" s="39">
        <f>IFERROR(INT(TRIM(SUBSTITUTE(VLOOKUP($A42&amp;"*",各都道府県の状況!$A:$I,G$3,FALSE), "※5", ""))), "")</f>
        <v>105</v>
      </c>
      <c r="H42" s="39">
        <f>IFERROR(INT(TRIM(SUBSTITUTE(VLOOKUP($A42&amp;"*",各都道府県の状況!$A:$I,H$3,FALSE), "※5", ""))), "")</f>
        <v>2038</v>
      </c>
      <c r="I42" s="39">
        <f>IFERROR(INT(TRIM(SUBSTITUTE(VLOOKUP($A42&amp;"*",各都道府県の状況!$A:$I,I$3,FALSE), "※5", ""))), "")</f>
        <v>5</v>
      </c>
    </row>
    <row r="43" spans="1:9">
      <c r="A43" s="12" t="s">
        <v>219</v>
      </c>
      <c r="B43" s="13">
        <f t="shared" si="0"/>
        <v>44608</v>
      </c>
      <c r="C43" s="29" t="s">
        <v>48</v>
      </c>
      <c r="D43" s="39">
        <f>IFERROR(INT(TRIM(SUBSTITUTE(VLOOKUP($A43&amp;"*",各都道府県の状況!$A:$I,D$3,FALSE), "※5", ""))), "")</f>
        <v>9800</v>
      </c>
      <c r="E43" s="39">
        <f>IFERROR(INT(TRIM(SUBSTITUTE(VLOOKUP($A43&amp;"*",各都道府県の状況!$A:$I,E$3,FALSE), "※5", ""))), "")</f>
        <v>160856</v>
      </c>
      <c r="F43" s="39">
        <f>IFERROR(INT(TRIM(SUBSTITUTE(VLOOKUP($A43&amp;"*",各都道府県の状況!$A:$I,F$3,FALSE), "※5", ""))), "")</f>
        <v>7559</v>
      </c>
      <c r="G43" s="39">
        <f>IFERROR(INT(TRIM(SUBSTITUTE(VLOOKUP($A43&amp;"*",各都道府県の状況!$A:$I,G$3,FALSE), "※5", ""))), "")</f>
        <v>54</v>
      </c>
      <c r="H43" s="39">
        <f>IFERROR(INT(TRIM(SUBSTITUTE(VLOOKUP($A43&amp;"*",各都道府県の状況!$A:$I,H$3,FALSE), "※5", ""))), "")</f>
        <v>2187</v>
      </c>
      <c r="I43" s="39">
        <f>IFERROR(INT(TRIM(SUBSTITUTE(VLOOKUP($A43&amp;"*",各都道府県の状況!$A:$I,I$3,FALSE), "※5", ""))), "")</f>
        <v>16</v>
      </c>
    </row>
    <row r="44" spans="1:9">
      <c r="A44" s="12" t="s">
        <v>220</v>
      </c>
      <c r="B44" s="13">
        <f t="shared" si="0"/>
        <v>44608</v>
      </c>
      <c r="C44" s="29" t="s">
        <v>49</v>
      </c>
      <c r="D44" s="39">
        <f>IFERROR(INT(TRIM(SUBSTITUTE(VLOOKUP($A44&amp;"*",各都道府県の状況!$A:$I,D$3,FALSE), "※5", ""))), "")</f>
        <v>194695</v>
      </c>
      <c r="E44" s="39">
        <f>IFERROR(INT(TRIM(SUBSTITUTE(VLOOKUP($A44&amp;"*",各都道府県の状況!$A:$I,E$3,FALSE), "※5", ""))), "")</f>
        <v>1885588</v>
      </c>
      <c r="F44" s="39">
        <f>IFERROR(INT(TRIM(SUBSTITUTE(VLOOKUP($A44&amp;"*",各都道府県の状況!$A:$I,F$3,FALSE), "※5", ""))), "")</f>
        <v>137110</v>
      </c>
      <c r="G44" s="39">
        <f>IFERROR(INT(TRIM(SUBSTITUTE(VLOOKUP($A44&amp;"*",各都道府県の状況!$A:$I,G$3,FALSE), "※5", ""))), "")</f>
        <v>777</v>
      </c>
      <c r="H44" s="39">
        <f>IFERROR(INT(TRIM(SUBSTITUTE(VLOOKUP($A44&amp;"*",各都道府県の状況!$A:$I,H$3,FALSE), "※5", ""))), "")</f>
        <v>50982</v>
      </c>
      <c r="I44" s="39">
        <f>IFERROR(INT(TRIM(SUBSTITUTE(VLOOKUP($A44&amp;"*",各都道府県の状況!$A:$I,I$3,FALSE), "※5", ""))), "")</f>
        <v>20</v>
      </c>
    </row>
    <row r="45" spans="1:9">
      <c r="A45" s="12" t="s">
        <v>221</v>
      </c>
      <c r="B45" s="13">
        <f t="shared" si="0"/>
        <v>44608</v>
      </c>
      <c r="C45" s="29" t="s">
        <v>50</v>
      </c>
      <c r="D45" s="39">
        <f>IFERROR(INT(TRIM(SUBSTITUTE(VLOOKUP($A45&amp;"*",各都道府県の状況!$A:$I,D$3,FALSE), "※5", ""))), "")</f>
        <v>18970</v>
      </c>
      <c r="E45" s="39">
        <f>IFERROR(INT(TRIM(SUBSTITUTE(VLOOKUP($A45&amp;"*",各都道府県の状況!$A:$I,E$3,FALSE), "※5", ""))), "")</f>
        <v>174098</v>
      </c>
      <c r="F45" s="39">
        <f>IFERROR(INT(TRIM(SUBSTITUTE(VLOOKUP($A45&amp;"*",各都道府県の状況!$A:$I,F$3,FALSE), "※5", ""))), "")</f>
        <v>14105</v>
      </c>
      <c r="G45" s="39">
        <f>IFERROR(INT(TRIM(SUBSTITUTE(VLOOKUP($A45&amp;"*",各都道府県の状況!$A:$I,G$3,FALSE), "※5", ""))), "")</f>
        <v>48</v>
      </c>
      <c r="H45" s="39">
        <f>IFERROR(INT(TRIM(SUBSTITUTE(VLOOKUP($A45&amp;"*",各都道府県の状況!$A:$I,H$3,FALSE), "※5", ""))), "")</f>
        <v>3717</v>
      </c>
      <c r="I45" s="39">
        <f>IFERROR(INT(TRIM(SUBSTITUTE(VLOOKUP($A45&amp;"*",各都道府県の状況!$A:$I,I$3,FALSE), "※5", ""))), "")</f>
        <v>2</v>
      </c>
    </row>
    <row r="46" spans="1:9" ht="21" customHeight="1">
      <c r="A46" s="12" t="s">
        <v>222</v>
      </c>
      <c r="B46" s="13">
        <f t="shared" si="0"/>
        <v>44608</v>
      </c>
      <c r="C46" s="29" t="s">
        <v>51</v>
      </c>
      <c r="D46" s="39">
        <f>IFERROR(INT(TRIM(SUBSTITUTE(VLOOKUP($A46&amp;"*",各都道府県の状況!$A:$I,D$3,FALSE), "※5", ""))), "")</f>
        <v>21273</v>
      </c>
      <c r="E46" s="39">
        <f>IFERROR(INT(TRIM(SUBSTITUTE(VLOOKUP($A46&amp;"*",各都道府県の状況!$A:$I,E$3,FALSE), "※5", ""))), "")</f>
        <v>262607</v>
      </c>
      <c r="F46" s="39">
        <f>IFERROR(INT(TRIM(SUBSTITUTE(VLOOKUP($A46&amp;"*",各都道府県の状況!$A:$I,F$3,FALSE), "※5", ""))), "")</f>
        <v>16683</v>
      </c>
      <c r="G46" s="39">
        <f>IFERROR(INT(TRIM(SUBSTITUTE(VLOOKUP($A46&amp;"*",各都道府県の状況!$A:$I,G$3,FALSE), "※5", ""))), "")</f>
        <v>95</v>
      </c>
      <c r="H46" s="39">
        <f>IFERROR(INT(TRIM(SUBSTITUTE(VLOOKUP($A46&amp;"*",各都道府県の状況!$A:$I,H$3,FALSE), "※5", ""))), "")</f>
        <v>5054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44608</v>
      </c>
      <c r="C47" s="29" t="s">
        <v>52</v>
      </c>
      <c r="D47" s="39">
        <f>IFERROR(INT(TRIM(SUBSTITUTE(VLOOKUP($A47&amp;"*",各都道府県の状況!$A:$I,D$3,FALSE), "※5", ""))), "")</f>
        <v>41545</v>
      </c>
      <c r="E47" s="39">
        <f>IFERROR(INT(TRIM(SUBSTITUTE(VLOOKUP($A47&amp;"*",各都道府県の状況!$A:$I,E$3,FALSE), "※5", ""))), "")</f>
        <v>181075</v>
      </c>
      <c r="F47" s="39">
        <f>IFERROR(INT(TRIM(SUBSTITUTE(VLOOKUP($A47&amp;"*",各都道府県の状況!$A:$I,F$3,FALSE), "※5", ""))), "")</f>
        <v>33615</v>
      </c>
      <c r="G47" s="39">
        <f>IFERROR(INT(TRIM(SUBSTITUTE(VLOOKUP($A47&amp;"*",各都道府県の状況!$A:$I,G$3,FALSE), "※5", ""))), "")</f>
        <v>184</v>
      </c>
      <c r="H47" s="39">
        <f>IFERROR(INT(TRIM(SUBSTITUTE(VLOOKUP($A47&amp;"*",各都道府県の状況!$A:$I,H$3,FALSE), "※5", ""))), "")</f>
        <v>7746</v>
      </c>
      <c r="I47" s="39">
        <f>IFERROR(INT(TRIM(SUBSTITUTE(VLOOKUP($A47&amp;"*",各都道府県の状況!$A:$I,I$3,FALSE), "※5", ""))), "")</f>
        <v>19</v>
      </c>
    </row>
    <row r="48" spans="1:9">
      <c r="A48" s="12" t="s">
        <v>224</v>
      </c>
      <c r="B48" s="13">
        <f t="shared" si="0"/>
        <v>44608</v>
      </c>
      <c r="C48" s="29" t="s">
        <v>53</v>
      </c>
      <c r="D48" s="39">
        <f>IFERROR(INT(TRIM(SUBSTITUTE(VLOOKUP($A48&amp;"*",各都道府県の状況!$A:$I,D$3,FALSE), "※5", ""))), "")</f>
        <v>20042</v>
      </c>
      <c r="E48" s="39">
        <f>IFERROR(INT(TRIM(SUBSTITUTE(VLOOKUP($A48&amp;"*",各都道府県の状況!$A:$I,E$3,FALSE), "※5", ""))), "")</f>
        <v>397770</v>
      </c>
      <c r="F48" s="39">
        <f>IFERROR(INT(TRIM(SUBSTITUTE(VLOOKUP($A48&amp;"*",各都道府県の状況!$A:$I,F$3,FALSE), "※5", ""))), "")</f>
        <v>16901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3051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44608</v>
      </c>
      <c r="C49" s="29" t="s">
        <v>54</v>
      </c>
      <c r="D49" s="39">
        <f>IFERROR(INT(TRIM(SUBSTITUTE(VLOOKUP($A49&amp;"*",各都道府県の状況!$A:$I,D$3,FALSE), "※5", ""))), "")</f>
        <v>15954</v>
      </c>
      <c r="E49" s="39">
        <f>IFERROR(INT(TRIM(SUBSTITUTE(VLOOKUP($A49&amp;"*",各都道府県の状況!$A:$I,E$3,FALSE), "※5", ""))), "")</f>
        <v>116927</v>
      </c>
      <c r="F49" s="39">
        <f>IFERROR(INT(TRIM(SUBSTITUTE(VLOOKUP($A49&amp;"*",各都道府県の状況!$A:$I,F$3,FALSE), "※5", ""))), "")</f>
        <v>13631</v>
      </c>
      <c r="G49" s="39">
        <f>IFERROR(INT(TRIM(SUBSTITUTE(VLOOKUP($A49&amp;"*",各都道府県の状況!$A:$I,G$3,FALSE), "※5", ""))), "")</f>
        <v>70</v>
      </c>
      <c r="H49" s="39">
        <f>IFERROR(INT(TRIM(SUBSTITUTE(VLOOKUP($A49&amp;"*",各都道府県の状況!$A:$I,H$3,FALSE), "※5", ""))), "")</f>
        <v>2295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44608</v>
      </c>
      <c r="C50" s="29" t="s">
        <v>55</v>
      </c>
      <c r="D50" s="39">
        <f>IFERROR(INT(TRIM(SUBSTITUTE(VLOOKUP($A50&amp;"*",各都道府県の状況!$A:$I,D$3,FALSE), "※5", ""))), "")</f>
        <v>25771</v>
      </c>
      <c r="E50" s="39">
        <f>IFERROR(INT(TRIM(SUBSTITUTE(VLOOKUP($A50&amp;"*",各都道府県の状況!$A:$I,E$3,FALSE), "※5", ""))), "")</f>
        <v>243803</v>
      </c>
      <c r="F50" s="39">
        <f>IFERROR(INT(TRIM(SUBSTITUTE(VLOOKUP($A50&amp;"*",各都道府県の状況!$A:$I,F$3,FALSE), "※5", ""))), "")</f>
        <v>20766</v>
      </c>
      <c r="G50" s="39">
        <f>IFERROR(INT(TRIM(SUBSTITUTE(VLOOKUP($A50&amp;"*",各都道府県の状況!$A:$I,G$3,FALSE), "※5", ""))), "")</f>
        <v>99</v>
      </c>
      <c r="H50" s="39">
        <f>IFERROR(INT(TRIM(SUBSTITUTE(VLOOKUP($A50&amp;"*",各都道府県の状況!$A:$I,H$3,FALSE), "※5", ""))), "")</f>
        <v>4337</v>
      </c>
      <c r="I50" s="39">
        <f>IFERROR(INT(TRIM(SUBSTITUTE(VLOOKUP($A50&amp;"*",各都道府県の状況!$A:$I,I$3,FALSE), "※5", ""))), "")</f>
        <v>4</v>
      </c>
    </row>
    <row r="51" spans="1:9">
      <c r="A51" s="12" t="s">
        <v>227</v>
      </c>
      <c r="B51" s="13">
        <f t="shared" si="0"/>
        <v>44608</v>
      </c>
      <c r="C51" s="29" t="s">
        <v>56</v>
      </c>
      <c r="D51" s="39">
        <f>IFERROR(INT(TRIM(SUBSTITUTE(VLOOKUP($A51&amp;"*",各都道府県の状況!$A:$I,D$3,FALSE), "※5", ""))), "")</f>
        <v>92374</v>
      </c>
      <c r="E51" s="39">
        <f>IFERROR(INT(TRIM(SUBSTITUTE(VLOOKUP($A51&amp;"*",各都道府県の状況!$A:$I,E$3,FALSE), "※5", ""))), "")</f>
        <v>566319</v>
      </c>
      <c r="F51" s="39">
        <f>IFERROR(INT(TRIM(SUBSTITUTE(VLOOKUP($A51&amp;"*",各都道府県の状況!$A:$I,F$3,FALSE), "※5", ""))), "")</f>
        <v>86871</v>
      </c>
      <c r="G51" s="39">
        <f>IFERROR(INT(TRIM(SUBSTITUTE(VLOOKUP($A51&amp;"*",各都道府県の状況!$A:$I,G$3,FALSE), "※5", ""))), "")</f>
        <v>421</v>
      </c>
      <c r="H51" s="39">
        <f>IFERROR(INT(TRIM(SUBSTITUTE(VLOOKUP($A51&amp;"*",各都道府県の状況!$A:$I,H$3,FALSE), "※5", ""))), "")</f>
        <v>5076</v>
      </c>
      <c r="I51" s="39">
        <f>IFERROR(INT(TRIM(SUBSTITUTE(VLOOKUP($A51&amp;"*",各都道府県の状況!$A:$I,I$3,FALSE), "※5", ""))), "")</f>
        <v>25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24" activePane="bottomLeft" state="frozen"/>
      <selection pane="bottomLeft" activeCell="D939" sqref="A6:D939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0" t="s">
        <v>291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</row>
    <row r="2" spans="1:19" ht="17.7">
      <c r="A2" s="131" t="s">
        <v>314</v>
      </c>
      <c r="B2" s="131"/>
      <c r="C2" s="131"/>
      <c r="E2" s="162" t="s">
        <v>340</v>
      </c>
      <c r="F2" s="162"/>
      <c r="G2" s="162"/>
      <c r="H2" s="162"/>
      <c r="I2" s="162"/>
      <c r="J2" s="162"/>
      <c r="K2" s="162"/>
      <c r="L2" s="162"/>
      <c r="M2" s="162"/>
      <c r="N2" s="162"/>
      <c r="O2" s="131" t="s">
        <v>344</v>
      </c>
      <c r="P2" s="131"/>
      <c r="Q2" s="131"/>
      <c r="R2" s="131"/>
      <c r="S2" s="131"/>
    </row>
    <row r="3" spans="1:19" ht="17.7">
      <c r="A3" s="83"/>
      <c r="E3" s="159" t="s">
        <v>343</v>
      </c>
      <c r="F3" s="159"/>
      <c r="G3" s="159"/>
      <c r="H3" s="159"/>
      <c r="I3" s="159"/>
      <c r="J3" s="159"/>
      <c r="K3" s="161" t="s">
        <v>342</v>
      </c>
      <c r="L3" s="161"/>
      <c r="M3" s="161"/>
      <c r="N3" s="161"/>
      <c r="O3" s="161" t="s">
        <v>338</v>
      </c>
      <c r="P3" s="161"/>
      <c r="Q3" s="131" t="s">
        <v>341</v>
      </c>
      <c r="R3" s="131"/>
      <c r="S3" s="83" t="s">
        <v>359</v>
      </c>
    </row>
    <row r="4" spans="1:19">
      <c r="A4" s="131"/>
      <c r="B4" s="131"/>
      <c r="C4" s="131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8" t="s">
        <v>281</v>
      </c>
      <c r="H5" s="158"/>
      <c r="I5" s="158" t="s">
        <v>311</v>
      </c>
      <c r="J5" s="158"/>
      <c r="K5" s="158" t="s">
        <v>281</v>
      </c>
      <c r="L5" s="158"/>
      <c r="M5" s="158" t="s">
        <v>311</v>
      </c>
      <c r="N5" s="158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31552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4702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4702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4702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18213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4317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4317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4317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14864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5295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5295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5295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25419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8782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8782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8782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40251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10555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10555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10555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7615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7615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7615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7615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8364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8364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8364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8364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95201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30476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30476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30476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145594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46972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46972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46972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182091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55903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55903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55903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182420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53786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53786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53786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198366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50377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50377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50377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34855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34855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34855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34855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25372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25372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25372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25372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276694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55017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55017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55017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245413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73344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73344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73344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273580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79575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79575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79575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20086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20086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20086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20086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287764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60097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60097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60097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39903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39903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39903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39903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27224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27224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27224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27224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7417</v>
      </c>
      <c r="C70" s="110">
        <f>IF(COUNTIF($A$7:$A70, $A70)&gt;1, 0, IF($E70="", "", I70+J70+M70+N70+P70-R70))</f>
        <v>787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7417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787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7417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787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7417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787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8469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8469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8469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8469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9840</v>
      </c>
      <c r="C76" s="110">
        <f>IF(COUNTIF($A$7:$A76, $A76)&gt;1, 0, IF($E76="", "", I76+J76+M76+N76+P76-R76))</f>
        <v>899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9840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9840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9840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316445</v>
      </c>
      <c r="C79" s="110">
        <f>IF(COUNTIF($A$7:$A79, $A79)&gt;1, 0, IF($E79="", "", I79+J79+M79+N79+P79-R79))</f>
        <v>72031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47467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9095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47467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9095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47467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9095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147393</v>
      </c>
      <c r="C82" s="110">
        <f>IF(COUNTIF($A$7:$A82, $A82)&gt;1, 0, IF($E82="", "", I82+J82+M82+N82+P82-R82))</f>
        <v>54777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50228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11598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50228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11598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50228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11598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62731</v>
      </c>
      <c r="C85" s="110">
        <f>IF(COUNTIF($A$7:$A85, $A85)&gt;1, 0, IF($E85="", "", I85+J85+M85+N85+P85-R85))</f>
        <v>7604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62731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7604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62731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7604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62731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7604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75876</v>
      </c>
      <c r="C88" s="110">
        <f>IF(COUNTIF($A$7:$A88, $A88)&gt;1, 0, IF($E88="", "", I88+J88+M88+N88+P88-R88))</f>
        <v>8176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75876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8176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75876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8176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75876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8176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260767</v>
      </c>
      <c r="C91" s="110">
        <f>IF(COUNTIF($A$7:$A91, $A91)&gt;1, 0, IF($E91="", "", I91+J91+M91+N91+P91-R91))</f>
        <v>96514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105512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28265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105512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28265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105512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28265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223113</v>
      </c>
      <c r="C94" s="110">
        <f>IF(COUNTIF($A$7:$A94, $A94)&gt;1, 0, IF($E94="", "", I94+J94+M94+N94+P94-R94))</f>
        <v>122529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132826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44078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132826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44078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132826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44078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245740</v>
      </c>
      <c r="C97" s="110">
        <f>IF(COUNTIF($A$7:$A97, $A97)&gt;1, 0, IF($E97="", "", I97+J97+M97+N97+P97-R97))</f>
        <v>151204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162781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52443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162781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52443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162781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52443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252779</v>
      </c>
      <c r="C100" s="110">
        <f>IF(COUNTIF($A$7:$A100, $A100)&gt;1, 0, IF($E100="", "", I100+J100+M100+N100+P100-R100))</f>
        <v>176697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159350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50987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159350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50987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159350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50987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235462</v>
      </c>
      <c r="C103" s="110">
        <f>IF(COUNTIF($A$7:$A103, $A103)&gt;1, 0, IF($E103="", "", I103+J103+M103+N103+P103-R103))</f>
        <v>192901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135969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49516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135969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49516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135969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49516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139460</v>
      </c>
      <c r="C106" s="110">
        <f>IF(COUNTIF($A$7:$A106, $A106)&gt;1, 0, IF($E106="", "", I106+J106+M106+N106+P106-R106))</f>
        <v>34410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139460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34410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139460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34410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139460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34410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190190</v>
      </c>
      <c r="C109" s="110">
        <f>IF(COUNTIF($A$7:$A109, $A109)&gt;1, 0, IF($E109="", "", I109+J109+M109+N109+P109-R109))</f>
        <v>24093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190190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24093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190190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24093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190190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24093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345193</v>
      </c>
      <c r="C112" s="110">
        <f>IF(COUNTIF($A$7:$A112, $A112)&gt;1, 0, IF($E112="", "", I112+J112+M112+N112+P112-R112))</f>
        <v>267054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211350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51331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211350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51331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211350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51331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351893</v>
      </c>
      <c r="C115" s="110">
        <f>IF(COUNTIF($A$7:$A115, $A115)&gt;1, 0, IF($E115="", "", I115+J115+M115+N115+P115-R115))</f>
        <v>222643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257316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66976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257316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66976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257316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66976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400812</v>
      </c>
      <c r="C118" s="110">
        <f>IF(COUNTIF($A$7:$A118, $A118)&gt;1, 0, IF($E118="", "", I118+J118+M118+N118+P118-R118))</f>
        <v>250401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312649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70698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312649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70698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312649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70698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407797</v>
      </c>
      <c r="C121" s="110">
        <f>IF(COUNTIF($A$7:$A121, $A121)&gt;1, 0, IF($E121="", "", I121+J121+M121+N121+P121-R121))</f>
        <v>136869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326375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27758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326375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27758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326375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27758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384009</v>
      </c>
      <c r="C124" s="110">
        <f>IF(COUNTIF($A$7:$A124, $A124)&gt;1, 0, IF($E124="", "", I124+J124+M124+N124+P124-R124))</f>
        <v>208651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284091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59548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284091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59548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284091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59548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287863</v>
      </c>
      <c r="C127" s="110">
        <f>IF(COUNTIF($A$7:$A127, $A127)&gt;1, 0, IF($E127="", "", I127+J127+M127+N127+P127-R127))</f>
        <v>42246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287863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42246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287863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42246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287863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42246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327411</v>
      </c>
      <c r="C130" s="110">
        <f>IF(COUNTIF($A$7:$A130, $A130)&gt;1, 0, IF($E130="", "", I130+J130+M130+N130+P130-R130))</f>
        <v>27935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327411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27935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327411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27935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327411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27935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590688</v>
      </c>
      <c r="C133" s="110">
        <f>IF(COUNTIF($A$7:$A133, $A133)&gt;1, 0, IF($E133="", "", I133+J133+M133+N133+P133-R133))</f>
        <v>204069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443837</v>
      </c>
      <c r="L133" s="92">
        <f>IFERROR(VLOOKUP($E133, V一般接種!$A:$G, L$4, FALSE), 0)</f>
        <v>10091</v>
      </c>
      <c r="M133" s="92">
        <f>IFERROR(VLOOKUP($E133, V一般接種!$A:$G, M$4, FALSE), 0)</f>
        <v>0</v>
      </c>
      <c r="N133" s="93">
        <f>IFERROR(VLOOKUP($E133, V一般接種!$A:$G, N$4, FALSE), 0)</f>
        <v>10240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443837</v>
      </c>
      <c r="L134" s="92">
        <f>IFERROR(VLOOKUP($E134, V一般接種!$A:$G, L$4, FALSE), 0)</f>
        <v>10091</v>
      </c>
      <c r="M134" s="92">
        <f>IFERROR(VLOOKUP($E134, V一般接種!$A:$G, M$4, FALSE), 0)</f>
        <v>0</v>
      </c>
      <c r="N134" s="93">
        <f>IFERROR(VLOOKUP($E134, V一般接種!$A:$G, N$4, FALSE), 0)</f>
        <v>10240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443837</v>
      </c>
      <c r="L135" s="92">
        <f>IFERROR(VLOOKUP($E135, V一般接種!$A:$G, L$4, FALSE), 0)</f>
        <v>10091</v>
      </c>
      <c r="M135" s="92">
        <f>IFERROR(VLOOKUP($E135, V一般接種!$A:$G, M$4, FALSE), 0)</f>
        <v>0</v>
      </c>
      <c r="N135" s="93">
        <f>IFERROR(VLOOKUP($E135, V一般接種!$A:$G, N$4, FALSE), 0)</f>
        <v>10240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612348</v>
      </c>
      <c r="C136" s="110">
        <f>IF(COUNTIF($A$7:$A136, $A136)&gt;1, 0, IF($E136="", "", I136+J136+M136+N136+P136-R136))</f>
        <v>62993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515359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10931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515359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10931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515359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10931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674644</v>
      </c>
      <c r="C139" s="110">
        <f>IF(COUNTIF($A$7:$A139, $A139)&gt;1, 0, IF($E139="", "", I139+J139+M139+N139+P139-R139))</f>
        <v>61761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569984</v>
      </c>
      <c r="L139" s="92">
        <f>IFERROR(VLOOKUP($E139, V一般接種!$A:$G, L$4, FALSE), 0)</f>
        <v>11245</v>
      </c>
      <c r="M139" s="92">
        <f>IFERROR(VLOOKUP($E139, V一般接種!$A:$G, M$4, FALSE), 0)</f>
        <v>0</v>
      </c>
      <c r="N139" s="93">
        <f>IFERROR(VLOOKUP($E139, V一般接種!$A:$G, N$4, FALSE), 0)</f>
        <v>12587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569984</v>
      </c>
      <c r="L140" s="92">
        <f>IFERROR(VLOOKUP($E140, V一般接種!$A:$G, L$4, FALSE), 0)</f>
        <v>11245</v>
      </c>
      <c r="M140" s="92">
        <f>IFERROR(VLOOKUP($E140, V一般接種!$A:$G, M$4, FALSE), 0)</f>
        <v>0</v>
      </c>
      <c r="N140" s="93">
        <f>IFERROR(VLOOKUP($E140, V一般接種!$A:$G, N$4, FALSE), 0)</f>
        <v>12587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569984</v>
      </c>
      <c r="L141" s="92">
        <f>IFERROR(VLOOKUP($E141, V一般接種!$A:$G, L$4, FALSE), 0)</f>
        <v>11245</v>
      </c>
      <c r="M141" s="92">
        <f>IFERROR(VLOOKUP($E141, V一般接種!$A:$G, M$4, FALSE), 0)</f>
        <v>0</v>
      </c>
      <c r="N141" s="93">
        <f>IFERROR(VLOOKUP($E141, V一般接種!$A:$G, N$4, FALSE), 0)</f>
        <v>12587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646802</v>
      </c>
      <c r="C142" s="110">
        <f>IF(COUNTIF($A$7:$A142, $A142)&gt;1, 0, IF($E142="", "", I142+J142+M142+N142+P142-R142))</f>
        <v>105851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550357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44959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550357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44959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550357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44959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624678</v>
      </c>
      <c r="C145" s="110">
        <f>IF(COUNTIF($A$7:$A145, $A145)&gt;1, 0, IF($E145="", "", I145+J145+M145+N145+P145-R145))</f>
        <v>124621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523056</v>
      </c>
      <c r="L145" s="92">
        <f>IFERROR(VLOOKUP($E145, V一般接種!$A:$G, L$4, FALSE), 0)</f>
        <v>13881</v>
      </c>
      <c r="M145" s="92">
        <f>IFERROR(VLOOKUP($E145, V一般接種!$A:$G, M$4, FALSE), 0)</f>
        <v>0</v>
      </c>
      <c r="N145" s="93">
        <f>IFERROR(VLOOKUP($E145, V一般接種!$A:$G, N$4, FALSE), 0)</f>
        <v>47846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523056</v>
      </c>
      <c r="L146" s="92">
        <f>IFERROR(VLOOKUP($E146, V一般接種!$A:$G, L$4, FALSE), 0)</f>
        <v>13881</v>
      </c>
      <c r="M146" s="92">
        <f>IFERROR(VLOOKUP($E146, V一般接種!$A:$G, M$4, FALSE), 0)</f>
        <v>0</v>
      </c>
      <c r="N146" s="93">
        <f>IFERROR(VLOOKUP($E146, V一般接種!$A:$G, N$4, FALSE), 0)</f>
        <v>47846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523056</v>
      </c>
      <c r="L147" s="92">
        <f>IFERROR(VLOOKUP($E147, V一般接種!$A:$G, L$4, FALSE), 0)</f>
        <v>13881</v>
      </c>
      <c r="M147" s="92">
        <f>IFERROR(VLOOKUP($E147, V一般接種!$A:$G, M$4, FALSE), 0)</f>
        <v>0</v>
      </c>
      <c r="N147" s="93">
        <f>IFERROR(VLOOKUP($E147, V一般接種!$A:$G, N$4, FALSE), 0)</f>
        <v>47846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478458</v>
      </c>
      <c r="C148" s="110">
        <f>IF(COUNTIF($A$7:$A148, $A148)&gt;1, 0, IF($E148="", "", I148+J148+M148+N148+P148-R148))</f>
        <v>59665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463288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59665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463288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59665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463288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59665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465149</v>
      </c>
      <c r="C151" s="110">
        <f>IF(COUNTIF($A$7:$A151, $A151)&gt;1, 0, IF($E151="", "", I151+J151+M151+N151+P151-R151))</f>
        <v>67803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449444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67803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449444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67803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449444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67803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670244</v>
      </c>
      <c r="C154" s="110">
        <f>IF(COUNTIF($A$7:$A154, $A154)&gt;1, 0, IF($E154="", "", I154+J154+M154+N154+P154-R154))</f>
        <v>236583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520062</v>
      </c>
      <c r="L154" s="92">
        <f>IFERROR(VLOOKUP($E154, V一般接種!$A:$G, L$4, FALSE), 0)</f>
        <v>18177</v>
      </c>
      <c r="M154" s="92">
        <f>IFERROR(VLOOKUP($E154, V一般接種!$A:$G, M$4, FALSE), 0)</f>
        <v>0</v>
      </c>
      <c r="N154" s="93">
        <f>IFERROR(VLOOKUP($E154, V一般接種!$A:$G, N$4, FALSE), 0)</f>
        <v>95333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520062</v>
      </c>
      <c r="L155" s="92">
        <f>IFERROR(VLOOKUP($E155, V一般接種!$A:$G, L$4, FALSE), 0)</f>
        <v>18177</v>
      </c>
      <c r="M155" s="92">
        <f>IFERROR(VLOOKUP($E155, V一般接種!$A:$G, M$4, FALSE), 0)</f>
        <v>0</v>
      </c>
      <c r="N155" s="93">
        <f>IFERROR(VLOOKUP($E155, V一般接種!$A:$G, N$4, FALSE), 0)</f>
        <v>95333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520062</v>
      </c>
      <c r="L156" s="92">
        <f>IFERROR(VLOOKUP($E156, V一般接種!$A:$G, L$4, FALSE), 0)</f>
        <v>18177</v>
      </c>
      <c r="M156" s="92">
        <f>IFERROR(VLOOKUP($E156, V一般接種!$A:$G, M$4, FALSE), 0)</f>
        <v>0</v>
      </c>
      <c r="N156" s="93">
        <f>IFERROR(VLOOKUP($E156, V一般接種!$A:$G, N$4, FALSE), 0)</f>
        <v>95333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725624</v>
      </c>
      <c r="C157" s="110">
        <f>IF(COUNTIF($A$7:$A157, $A157)&gt;1, 0, IF($E157="", "", I157+J157+M157+N157+P157-R157))</f>
        <v>214379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639808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121709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639808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121709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639808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121709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752270</v>
      </c>
      <c r="C160" s="110">
        <f>IF(COUNTIF($A$7:$A160, $A160)&gt;1, 0, IF($E160="", "", I160+J160+M160+N160+P160-R160))</f>
        <v>236656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661038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148986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661038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148986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661038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148986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745064</v>
      </c>
      <c r="C163" s="110">
        <f>IF(COUNTIF($A$7:$A163, $A163)&gt;1, 0, IF($E163="", "", I163+J163+M163+N163+P163-R163))</f>
        <v>230935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665056</v>
      </c>
      <c r="L163" s="92">
        <f>IFERROR(VLOOKUP($E163, V一般接種!$A:$G, L$4, FALSE), 0)</f>
        <v>20242</v>
      </c>
      <c r="M163" s="92">
        <f>IFERROR(VLOOKUP($E163, V一般接種!$A:$G, M$4, FALSE), 0)</f>
        <v>0</v>
      </c>
      <c r="N163" s="93">
        <f>IFERROR(VLOOKUP($E163, V一般接種!$A:$G, N$4, FALSE), 0)</f>
        <v>147544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665056</v>
      </c>
      <c r="L164" s="92">
        <f>IFERROR(VLOOKUP($E164, V一般接種!$A:$G, L$4, FALSE), 0)</f>
        <v>20242</v>
      </c>
      <c r="M164" s="92">
        <f>IFERROR(VLOOKUP($E164, V一般接種!$A:$G, M$4, FALSE), 0)</f>
        <v>0</v>
      </c>
      <c r="N164" s="93">
        <f>IFERROR(VLOOKUP($E164, V一般接種!$A:$G, N$4, FALSE), 0)</f>
        <v>147544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665056</v>
      </c>
      <c r="L165" s="92">
        <f>IFERROR(VLOOKUP($E165, V一般接種!$A:$G, L$4, FALSE), 0)</f>
        <v>20242</v>
      </c>
      <c r="M165" s="92">
        <f>IFERROR(VLOOKUP($E165, V一般接種!$A:$G, M$4, FALSE), 0)</f>
        <v>0</v>
      </c>
      <c r="N165" s="93">
        <f>IFERROR(VLOOKUP($E165, V一般接種!$A:$G, N$4, FALSE), 0)</f>
        <v>147544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730618</v>
      </c>
      <c r="C166" s="110">
        <f>IF(COUNTIF($A$7:$A166, $A166)&gt;1, 0, IF($E166="", "", I166+J166+M166+N166+P166-R166))</f>
        <v>220906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646647</v>
      </c>
      <c r="L166" s="92">
        <f>IFERROR(VLOOKUP($E166, V一般接種!$A:$G, L$4, FALSE), 0)</f>
        <v>20408</v>
      </c>
      <c r="M166" s="92">
        <f>IFERROR(VLOOKUP($E166, V一般接種!$A:$G, M$4, FALSE), 0)</f>
        <v>0</v>
      </c>
      <c r="N166" s="93">
        <f>IFERROR(VLOOKUP($E166, V一般接種!$A:$G, N$4, FALSE), 0)</f>
        <v>125266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646647</v>
      </c>
      <c r="L167" s="92">
        <f>IFERROR(VLOOKUP($E167, V一般接種!$A:$G, L$4, FALSE), 0)</f>
        <v>20408</v>
      </c>
      <c r="M167" s="92">
        <f>IFERROR(VLOOKUP($E167, V一般接種!$A:$G, M$4, FALSE), 0)</f>
        <v>0</v>
      </c>
      <c r="N167" s="93">
        <f>IFERROR(VLOOKUP($E167, V一般接種!$A:$G, N$4, FALSE), 0)</f>
        <v>125266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646647</v>
      </c>
      <c r="L168" s="92">
        <f>IFERROR(VLOOKUP($E168, V一般接種!$A:$G, L$4, FALSE), 0)</f>
        <v>20408</v>
      </c>
      <c r="M168" s="92">
        <f>IFERROR(VLOOKUP($E168, V一般接種!$A:$G, M$4, FALSE), 0)</f>
        <v>0</v>
      </c>
      <c r="N168" s="93">
        <f>IFERROR(VLOOKUP($E168, V一般接種!$A:$G, N$4, FALSE), 0)</f>
        <v>125266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625645</v>
      </c>
      <c r="C169" s="110">
        <f>IF(COUNTIF($A$7:$A169, $A169)&gt;1, 0, IF($E169="", "", I169+J169+M169+N169+P169-R169))</f>
        <v>130863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605005</v>
      </c>
      <c r="L169" s="92">
        <f>IFERROR(VLOOKUP($E169, V一般接種!$A:$G, L$4, FALSE), 0)</f>
        <v>20640</v>
      </c>
      <c r="M169" s="92">
        <f>IFERROR(VLOOKUP($E169, V一般接種!$A:$G, M$4, FALSE), 0)</f>
        <v>0</v>
      </c>
      <c r="N169" s="93">
        <f>IFERROR(VLOOKUP($E169, V一般接種!$A:$G, N$4, FALSE), 0)</f>
        <v>130863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605005</v>
      </c>
      <c r="L170" s="92">
        <f>IFERROR(VLOOKUP($E170, V一般接種!$A:$G, L$4, FALSE), 0)</f>
        <v>20640</v>
      </c>
      <c r="M170" s="92">
        <f>IFERROR(VLOOKUP($E170, V一般接種!$A:$G, M$4, FALSE), 0)</f>
        <v>0</v>
      </c>
      <c r="N170" s="93">
        <f>IFERROR(VLOOKUP($E170, V一般接種!$A:$G, N$4, FALSE), 0)</f>
        <v>130863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605005</v>
      </c>
      <c r="L171" s="92">
        <f>IFERROR(VLOOKUP($E171, V一般接種!$A:$G, L$4, FALSE), 0)</f>
        <v>20640</v>
      </c>
      <c r="M171" s="92">
        <f>IFERROR(VLOOKUP($E171, V一般接種!$A:$G, M$4, FALSE), 0)</f>
        <v>0</v>
      </c>
      <c r="N171" s="93">
        <f>IFERROR(VLOOKUP($E171, V一般接種!$A:$G, N$4, FALSE), 0)</f>
        <v>130863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569806</v>
      </c>
      <c r="C172" s="110">
        <f>IF(COUNTIF($A$7:$A172, $A172)&gt;1, 0, IF($E172="", "", I172+J172+M172+N172+P172-R172))</f>
        <v>182871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546636</v>
      </c>
      <c r="L172" s="92">
        <f>IFERROR(VLOOKUP($E172, V一般接種!$A:$G, L$4, FALSE), 0)</f>
        <v>23170</v>
      </c>
      <c r="M172" s="92">
        <f>IFERROR(VLOOKUP($E172, V一般接種!$A:$G, M$4, FALSE), 0)</f>
        <v>0</v>
      </c>
      <c r="N172" s="93">
        <f>IFERROR(VLOOKUP($E172, V一般接種!$A:$G, N$4, FALSE), 0)</f>
        <v>182871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546636</v>
      </c>
      <c r="L173" s="92">
        <f>IFERROR(VLOOKUP($E173, V一般接種!$A:$G, L$4, FALSE), 0)</f>
        <v>23170</v>
      </c>
      <c r="M173" s="92">
        <f>IFERROR(VLOOKUP($E173, V一般接種!$A:$G, M$4, FALSE), 0)</f>
        <v>0</v>
      </c>
      <c r="N173" s="93">
        <f>IFERROR(VLOOKUP($E173, V一般接種!$A:$G, N$4, FALSE), 0)</f>
        <v>182871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546636</v>
      </c>
      <c r="L174" s="92">
        <f>IFERROR(VLOOKUP($E174, V一般接種!$A:$G, L$4, FALSE), 0)</f>
        <v>23170</v>
      </c>
      <c r="M174" s="92">
        <f>IFERROR(VLOOKUP($E174, V一般接種!$A:$G, M$4, FALSE), 0)</f>
        <v>0</v>
      </c>
      <c r="N174" s="93">
        <f>IFERROR(VLOOKUP($E174, V一般接種!$A:$G, N$4, FALSE), 0)</f>
        <v>182871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781696</v>
      </c>
      <c r="C175" s="110">
        <f>IF(COUNTIF($A$7:$A175, $A175)&gt;1, 0, IF($E175="", "", I175+J175+M175+N175+P175-R175))</f>
        <v>328256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645513</v>
      </c>
      <c r="L175" s="92">
        <f>IFERROR(VLOOKUP($E175, V一般接種!$A:$G, L$4, FALSE), 0)</f>
        <v>29602</v>
      </c>
      <c r="M175" s="92">
        <f>IFERROR(VLOOKUP($E175, V一般接種!$A:$G, M$4, FALSE), 0)</f>
        <v>0</v>
      </c>
      <c r="N175" s="93">
        <f>IFERROR(VLOOKUP($E175, V一般接種!$A:$G, N$4, FALSE), 0)</f>
        <v>195500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645513</v>
      </c>
      <c r="L176" s="92">
        <f>IFERROR(VLOOKUP($E176, V一般接種!$A:$G, L$4, FALSE), 0)</f>
        <v>29602</v>
      </c>
      <c r="M176" s="92">
        <f>IFERROR(VLOOKUP($E176, V一般接種!$A:$G, M$4, FALSE), 0)</f>
        <v>0</v>
      </c>
      <c r="N176" s="93">
        <f>IFERROR(VLOOKUP($E176, V一般接種!$A:$G, N$4, FALSE), 0)</f>
        <v>195500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645513</v>
      </c>
      <c r="L177" s="92">
        <f>IFERROR(VLOOKUP($E177, V一般接種!$A:$G, L$4, FALSE), 0)</f>
        <v>29602</v>
      </c>
      <c r="M177" s="92">
        <f>IFERROR(VLOOKUP($E177, V一般接種!$A:$G, M$4, FALSE), 0)</f>
        <v>0</v>
      </c>
      <c r="N177" s="93">
        <f>IFERROR(VLOOKUP($E177, V一般接種!$A:$G, N$4, FALSE), 0)</f>
        <v>195500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811646</v>
      </c>
      <c r="C178" s="110">
        <f>IF(COUNTIF($A$7:$A178, $A178)&gt;1, 0, IF($E178="", "", I178+J178+M178+N178+P178-R178))</f>
        <v>327764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706228</v>
      </c>
      <c r="L178" s="92">
        <f>IFERROR(VLOOKUP($E178, V一般接種!$A:$G, L$4, FALSE), 0)</f>
        <v>32739</v>
      </c>
      <c r="M178" s="92">
        <f>IFERROR(VLOOKUP($E178, V一般接種!$A:$G, M$4, FALSE), 0)</f>
        <v>0</v>
      </c>
      <c r="N178" s="93">
        <f>IFERROR(VLOOKUP($E178, V一般接種!$A:$G, N$4, FALSE), 0)</f>
        <v>238521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706228</v>
      </c>
      <c r="L179" s="92">
        <f>IFERROR(VLOOKUP($E179, V一般接種!$A:$G, L$4, FALSE), 0)</f>
        <v>32739</v>
      </c>
      <c r="M179" s="92">
        <f>IFERROR(VLOOKUP($E179, V一般接種!$A:$G, M$4, FALSE), 0)</f>
        <v>0</v>
      </c>
      <c r="N179" s="93">
        <f>IFERROR(VLOOKUP($E179, V一般接種!$A:$G, N$4, FALSE), 0)</f>
        <v>238521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706228</v>
      </c>
      <c r="L180" s="92">
        <f>IFERROR(VLOOKUP($E180, V一般接種!$A:$G, L$4, FALSE), 0)</f>
        <v>32739</v>
      </c>
      <c r="M180" s="92">
        <f>IFERROR(VLOOKUP($E180, V一般接種!$A:$G, M$4, FALSE), 0)</f>
        <v>0</v>
      </c>
      <c r="N180" s="93">
        <f>IFERROR(VLOOKUP($E180, V一般接種!$A:$G, N$4, FALSE), 0)</f>
        <v>238521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793488</v>
      </c>
      <c r="C181" s="110">
        <f>IF(COUNTIF($A$7:$A181, $A181)&gt;1, 0, IF($E181="", "", I181+J181+M181+N181+P181-R181))</f>
        <v>392325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693468</v>
      </c>
      <c r="L181" s="92">
        <f>IFERROR(VLOOKUP($E181, V一般接種!$A:$G, L$4, FALSE), 0)</f>
        <v>31279</v>
      </c>
      <c r="M181" s="92">
        <f>IFERROR(VLOOKUP($E181, V一般接種!$A:$G, M$4, FALSE), 0)</f>
        <v>0</v>
      </c>
      <c r="N181" s="93">
        <f>IFERROR(VLOOKUP($E181, V一般接種!$A:$G, N$4, FALSE), 0)</f>
        <v>293682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693468</v>
      </c>
      <c r="L182" s="92">
        <f>IFERROR(VLOOKUP($E182, V一般接種!$A:$G, L$4, FALSE), 0)</f>
        <v>31279</v>
      </c>
      <c r="M182" s="92">
        <f>IFERROR(VLOOKUP($E182, V一般接種!$A:$G, M$4, FALSE), 0)</f>
        <v>0</v>
      </c>
      <c r="N182" s="93">
        <f>IFERROR(VLOOKUP($E182, V一般接種!$A:$G, N$4, FALSE), 0)</f>
        <v>293682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693468</v>
      </c>
      <c r="L183" s="92">
        <f>IFERROR(VLOOKUP($E183, V一般接種!$A:$G, L$4, FALSE), 0)</f>
        <v>31279</v>
      </c>
      <c r="M183" s="92">
        <f>IFERROR(VLOOKUP($E183, V一般接種!$A:$G, M$4, FALSE), 0)</f>
        <v>0</v>
      </c>
      <c r="N183" s="93">
        <f>IFERROR(VLOOKUP($E183, V一般接種!$A:$G, N$4, FALSE), 0)</f>
        <v>293682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761185</v>
      </c>
      <c r="C184" s="110">
        <f>IF(COUNTIF($A$7:$A184, $A184)&gt;1, 0, IF($E184="", "", I184+J184+M184+N184+P184-R184))</f>
        <v>393214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673580</v>
      </c>
      <c r="L184" s="92">
        <f>IFERROR(VLOOKUP($E184, V一般接種!$A:$G, L$4, FALSE), 0)</f>
        <v>33636</v>
      </c>
      <c r="M184" s="92">
        <f>IFERROR(VLOOKUP($E184, V一般接種!$A:$G, M$4, FALSE), 0)</f>
        <v>0</v>
      </c>
      <c r="N184" s="93">
        <f>IFERROR(VLOOKUP($E184, V一般接種!$A:$G, N$4, FALSE), 0)</f>
        <v>310592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673580</v>
      </c>
      <c r="L185" s="92">
        <f>IFERROR(VLOOKUP($E185, V一般接種!$A:$G, L$4, FALSE), 0)</f>
        <v>33636</v>
      </c>
      <c r="M185" s="92">
        <f>IFERROR(VLOOKUP($E185, V一般接種!$A:$G, M$4, FALSE), 0)</f>
        <v>0</v>
      </c>
      <c r="N185" s="93">
        <f>IFERROR(VLOOKUP($E185, V一般接種!$A:$G, N$4, FALSE), 0)</f>
        <v>310592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673580</v>
      </c>
      <c r="L186" s="92">
        <f>IFERROR(VLOOKUP($E186, V一般接種!$A:$G, L$4, FALSE), 0)</f>
        <v>33636</v>
      </c>
      <c r="M186" s="92">
        <f>IFERROR(VLOOKUP($E186, V一般接種!$A:$G, M$4, FALSE), 0)</f>
        <v>0</v>
      </c>
      <c r="N186" s="93">
        <f>IFERROR(VLOOKUP($E186, V一般接種!$A:$G, N$4, FALSE), 0)</f>
        <v>310592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771442</v>
      </c>
      <c r="C187" s="110">
        <f>IF(COUNTIF($A$7:$A187, $A187)&gt;1, 0, IF($E187="", "", I187+J187+M187+N187+P187-R187))</f>
        <v>364782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677844</v>
      </c>
      <c r="L187" s="92">
        <f>IFERROR(VLOOKUP($E187, V一般接種!$A:$G, L$4, FALSE), 0)</f>
        <v>37095</v>
      </c>
      <c r="M187" s="92">
        <f>IFERROR(VLOOKUP($E187, V一般接種!$A:$G, M$4, FALSE), 0)</f>
        <v>0</v>
      </c>
      <c r="N187" s="93">
        <f>IFERROR(VLOOKUP($E187, V一般接種!$A:$G, N$4, FALSE), 0)</f>
        <v>273302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677844</v>
      </c>
      <c r="L188" s="92">
        <f>IFERROR(VLOOKUP($E188, V一般接種!$A:$G, L$4, FALSE), 0)</f>
        <v>37095</v>
      </c>
      <c r="M188" s="92">
        <f>IFERROR(VLOOKUP($E188, V一般接種!$A:$G, M$4, FALSE), 0)</f>
        <v>0</v>
      </c>
      <c r="N188" s="93">
        <f>IFERROR(VLOOKUP($E188, V一般接種!$A:$G, N$4, FALSE), 0)</f>
        <v>273302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677844</v>
      </c>
      <c r="L189" s="92">
        <f>IFERROR(VLOOKUP($E189, V一般接種!$A:$G, L$4, FALSE), 0)</f>
        <v>37095</v>
      </c>
      <c r="M189" s="92">
        <f>IFERROR(VLOOKUP($E189, V一般接種!$A:$G, M$4, FALSE), 0)</f>
        <v>0</v>
      </c>
      <c r="N189" s="93">
        <f>IFERROR(VLOOKUP($E189, V一般接種!$A:$G, N$4, FALSE), 0)</f>
        <v>273302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670794</v>
      </c>
      <c r="C190" s="110">
        <f>IF(COUNTIF($A$7:$A190, $A190)&gt;1, 0, IF($E190="", "", I190+J190+M190+N190+P190-R190))</f>
        <v>278549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631379</v>
      </c>
      <c r="L190" s="92">
        <f>IFERROR(VLOOKUP($E190, V一般接種!$A:$G, L$4, FALSE), 0)</f>
        <v>39415</v>
      </c>
      <c r="M190" s="92">
        <f>IFERROR(VLOOKUP($E190, V一般接種!$A:$G, M$4, FALSE), 0)</f>
        <v>0</v>
      </c>
      <c r="N190" s="93">
        <f>IFERROR(VLOOKUP($E190, V一般接種!$A:$G, N$4, FALSE), 0)</f>
        <v>278549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631379</v>
      </c>
      <c r="L191" s="92">
        <f>IFERROR(VLOOKUP($E191, V一般接種!$A:$G, L$4, FALSE), 0)</f>
        <v>39415</v>
      </c>
      <c r="M191" s="92">
        <f>IFERROR(VLOOKUP($E191, V一般接種!$A:$G, M$4, FALSE), 0)</f>
        <v>0</v>
      </c>
      <c r="N191" s="93">
        <f>IFERROR(VLOOKUP($E191, V一般接種!$A:$G, N$4, FALSE), 0)</f>
        <v>278549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631379</v>
      </c>
      <c r="L192" s="92">
        <f>IFERROR(VLOOKUP($E192, V一般接種!$A:$G, L$4, FALSE), 0)</f>
        <v>39415</v>
      </c>
      <c r="M192" s="92">
        <f>IFERROR(VLOOKUP($E192, V一般接種!$A:$G, M$4, FALSE), 0)</f>
        <v>0</v>
      </c>
      <c r="N192" s="93">
        <f>IFERROR(VLOOKUP($E192, V一般接種!$A:$G, N$4, FALSE), 0)</f>
        <v>278549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610182</v>
      </c>
      <c r="C193" s="110">
        <f>IF(COUNTIF($A$7:$A193, $A193)&gt;1, 0, IF($E193="", "", I193+J193+M193+N193+P193-R193))</f>
        <v>318515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569798</v>
      </c>
      <c r="L193" s="92">
        <f>IFERROR(VLOOKUP($E193, V一般接種!$A:$G, L$4, FALSE), 0)</f>
        <v>40384</v>
      </c>
      <c r="M193" s="92">
        <f>IFERROR(VLOOKUP($E193, V一般接種!$A:$G, M$4, FALSE), 0)</f>
        <v>0</v>
      </c>
      <c r="N193" s="93">
        <f>IFERROR(VLOOKUP($E193, V一般接種!$A:$G, N$4, FALSE), 0)</f>
        <v>318515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569798</v>
      </c>
      <c r="L194" s="92">
        <f>IFERROR(VLOOKUP($E194, V一般接種!$A:$G, L$4, FALSE), 0)</f>
        <v>40384</v>
      </c>
      <c r="M194" s="92">
        <f>IFERROR(VLOOKUP($E194, V一般接種!$A:$G, M$4, FALSE), 0)</f>
        <v>0</v>
      </c>
      <c r="N194" s="93">
        <f>IFERROR(VLOOKUP($E194, V一般接種!$A:$G, N$4, FALSE), 0)</f>
        <v>318515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569798</v>
      </c>
      <c r="L195" s="92">
        <f>IFERROR(VLOOKUP($E195, V一般接種!$A:$G, L$4, FALSE), 0)</f>
        <v>40384</v>
      </c>
      <c r="M195" s="92">
        <f>IFERROR(VLOOKUP($E195, V一般接種!$A:$G, M$4, FALSE), 0)</f>
        <v>0</v>
      </c>
      <c r="N195" s="93">
        <f>IFERROR(VLOOKUP($E195, V一般接種!$A:$G, N$4, FALSE), 0)</f>
        <v>318515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710281</v>
      </c>
      <c r="C196" s="110">
        <f>IF(COUNTIF($A$7:$A196, $A196)&gt;1, 0, IF($E196="", "", I196+J196+M196+N196+P196-R196))</f>
        <v>545778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580662</v>
      </c>
      <c r="L196" s="92">
        <f>IFERROR(VLOOKUP($E196, V一般接種!$A:$G, L$4, FALSE), 0)</f>
        <v>38190</v>
      </c>
      <c r="M196" s="92">
        <f>IFERROR(VLOOKUP($E196, V一般接種!$A:$G, M$4, FALSE), 0)</f>
        <v>0</v>
      </c>
      <c r="N196" s="93">
        <f>IFERROR(VLOOKUP($E196, V一般接種!$A:$G, N$4, FALSE), 0)</f>
        <v>422242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580662</v>
      </c>
      <c r="L197" s="92">
        <f>IFERROR(VLOOKUP($E197, V一般接種!$A:$G, L$4, FALSE), 0)</f>
        <v>38190</v>
      </c>
      <c r="M197" s="92">
        <f>IFERROR(VLOOKUP($E197, V一般接種!$A:$G, M$4, FALSE), 0)</f>
        <v>0</v>
      </c>
      <c r="N197" s="93">
        <f>IFERROR(VLOOKUP($E197, V一般接種!$A:$G, N$4, FALSE), 0)</f>
        <v>422242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580662</v>
      </c>
      <c r="L198" s="92">
        <f>IFERROR(VLOOKUP($E198, V一般接種!$A:$G, L$4, FALSE), 0)</f>
        <v>38190</v>
      </c>
      <c r="M198" s="92">
        <f>IFERROR(VLOOKUP($E198, V一般接種!$A:$G, M$4, FALSE), 0)</f>
        <v>0</v>
      </c>
      <c r="N198" s="93">
        <f>IFERROR(VLOOKUP($E198, V一般接種!$A:$G, N$4, FALSE), 0)</f>
        <v>422242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711699</v>
      </c>
      <c r="C199" s="110">
        <f>IF(COUNTIF($A$7:$A199, $A199)&gt;1, 0, IF($E199="", "", I199+J199+M199+N199+P199-R199))</f>
        <v>562441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628998</v>
      </c>
      <c r="L199" s="92">
        <f>IFERROR(VLOOKUP($E199, V一般接種!$A:$G, L$4, FALSE), 0)</f>
        <v>39286</v>
      </c>
      <c r="M199" s="92">
        <f>IFERROR(VLOOKUP($E199, V一般接種!$A:$G, M$4, FALSE), 0)</f>
        <v>0</v>
      </c>
      <c r="N199" s="93">
        <f>IFERROR(VLOOKUP($E199, V一般接種!$A:$G, N$4, FALSE), 0)</f>
        <v>490493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628998</v>
      </c>
      <c r="L200" s="92">
        <f>IFERROR(VLOOKUP($E200, V一般接種!$A:$G, L$4, FALSE), 0)</f>
        <v>39286</v>
      </c>
      <c r="M200" s="92">
        <f>IFERROR(VLOOKUP($E200, V一般接種!$A:$G, M$4, FALSE), 0)</f>
        <v>0</v>
      </c>
      <c r="N200" s="93">
        <f>IFERROR(VLOOKUP($E200, V一般接種!$A:$G, N$4, FALSE), 0)</f>
        <v>490493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628998</v>
      </c>
      <c r="L201" s="92">
        <f>IFERROR(VLOOKUP($E201, V一般接種!$A:$G, L$4, FALSE), 0)</f>
        <v>39286</v>
      </c>
      <c r="M201" s="92">
        <f>IFERROR(VLOOKUP($E201, V一般接種!$A:$G, M$4, FALSE), 0)</f>
        <v>0</v>
      </c>
      <c r="N201" s="93">
        <f>IFERROR(VLOOKUP($E201, V一般接種!$A:$G, N$4, FALSE), 0)</f>
        <v>490493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695535</v>
      </c>
      <c r="C202" s="110">
        <f>IF(COUNTIF($A$7:$A202, $A202)&gt;1, 0, IF($E202="", "", I202+J202+M202+N202+P202-R202))</f>
        <v>615313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608255</v>
      </c>
      <c r="L202" s="92">
        <f>IFERROR(VLOOKUP($E202, V一般接種!$A:$G, L$4, FALSE), 0)</f>
        <v>40586</v>
      </c>
      <c r="M202" s="92">
        <f>IFERROR(VLOOKUP($E202, V一般接種!$A:$G, M$4, FALSE), 0)</f>
        <v>0</v>
      </c>
      <c r="N202" s="93">
        <f>IFERROR(VLOOKUP($E202, V一般接種!$A:$G, N$4, FALSE), 0)</f>
        <v>543272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608255</v>
      </c>
      <c r="L203" s="92">
        <f>IFERROR(VLOOKUP($E203, V一般接種!$A:$G, L$4, FALSE), 0)</f>
        <v>40586</v>
      </c>
      <c r="M203" s="92">
        <f>IFERROR(VLOOKUP($E203, V一般接種!$A:$G, M$4, FALSE), 0)</f>
        <v>0</v>
      </c>
      <c r="N203" s="93">
        <f>IFERROR(VLOOKUP($E203, V一般接種!$A:$G, N$4, FALSE), 0)</f>
        <v>543272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608255</v>
      </c>
      <c r="L204" s="92">
        <f>IFERROR(VLOOKUP($E204, V一般接種!$A:$G, L$4, FALSE), 0)</f>
        <v>40586</v>
      </c>
      <c r="M204" s="92">
        <f>IFERROR(VLOOKUP($E204, V一般接種!$A:$G, M$4, FALSE), 0)</f>
        <v>0</v>
      </c>
      <c r="N204" s="93">
        <f>IFERROR(VLOOKUP($E204, V一般接種!$A:$G, N$4, FALSE), 0)</f>
        <v>543272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707440</v>
      </c>
      <c r="C205" s="110">
        <f>IF(COUNTIF($A$7:$A205, $A205)&gt;1, 0, IF($E205="", "", I205+J205+M205+N205+P205-R205))</f>
        <v>607402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614671</v>
      </c>
      <c r="L205" s="92">
        <f>IFERROR(VLOOKUP($E205, V一般接種!$A:$G, L$4, FALSE), 0)</f>
        <v>41232</v>
      </c>
      <c r="M205" s="92">
        <f>IFERROR(VLOOKUP($E205, V一般接種!$A:$G, M$4, FALSE), 0)</f>
        <v>0</v>
      </c>
      <c r="N205" s="93">
        <f>IFERROR(VLOOKUP($E205, V一般接種!$A:$G, N$4, FALSE), 0)</f>
        <v>529609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614671</v>
      </c>
      <c r="L206" s="92">
        <f>IFERROR(VLOOKUP($E206, V一般接種!$A:$G, L$4, FALSE), 0)</f>
        <v>41232</v>
      </c>
      <c r="M206" s="92">
        <f>IFERROR(VLOOKUP($E206, V一般接種!$A:$G, M$4, FALSE), 0)</f>
        <v>0</v>
      </c>
      <c r="N206" s="93">
        <f>IFERROR(VLOOKUP($E206, V一般接種!$A:$G, N$4, FALSE), 0)</f>
        <v>529609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614671</v>
      </c>
      <c r="L207" s="92">
        <f>IFERROR(VLOOKUP($E207, V一般接種!$A:$G, L$4, FALSE), 0)</f>
        <v>41232</v>
      </c>
      <c r="M207" s="92">
        <f>IFERROR(VLOOKUP($E207, V一般接種!$A:$G, M$4, FALSE), 0)</f>
        <v>0</v>
      </c>
      <c r="N207" s="93">
        <f>IFERROR(VLOOKUP($E207, V一般接種!$A:$G, N$4, FALSE), 0)</f>
        <v>529609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690472</v>
      </c>
      <c r="C208" s="110">
        <f>IF(COUNTIF($A$7:$A208, $A208)&gt;1, 0, IF($E208="", "", I208+J208+M208+N208+P208-R208))</f>
        <v>580932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598210</v>
      </c>
      <c r="L208" s="92">
        <f>IFERROR(VLOOKUP($E208, V一般接種!$A:$G, L$4, FALSE), 0)</f>
        <v>40005</v>
      </c>
      <c r="M208" s="92">
        <f>IFERROR(VLOOKUP($E208, V一般接種!$A:$G, M$4, FALSE), 0)</f>
        <v>0</v>
      </c>
      <c r="N208" s="93">
        <f>IFERROR(VLOOKUP($E208, V一般接種!$A:$G, N$4, FALSE), 0)</f>
        <v>507241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598210</v>
      </c>
      <c r="L209" s="92">
        <f>IFERROR(VLOOKUP($E209, V一般接種!$A:$G, L$4, FALSE), 0)</f>
        <v>40005</v>
      </c>
      <c r="M209" s="92">
        <f>IFERROR(VLOOKUP($E209, V一般接種!$A:$G, M$4, FALSE), 0)</f>
        <v>0</v>
      </c>
      <c r="N209" s="93">
        <f>IFERROR(VLOOKUP($E209, V一般接種!$A:$G, N$4, FALSE), 0)</f>
        <v>507241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598210</v>
      </c>
      <c r="L210" s="92">
        <f>IFERROR(VLOOKUP($E210, V一般接種!$A:$G, L$4, FALSE), 0)</f>
        <v>40005</v>
      </c>
      <c r="M210" s="92">
        <f>IFERROR(VLOOKUP($E210, V一般接種!$A:$G, M$4, FALSE), 0)</f>
        <v>0</v>
      </c>
      <c r="N210" s="93">
        <f>IFERROR(VLOOKUP($E210, V一般接種!$A:$G, N$4, FALSE), 0)</f>
        <v>507241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674379</v>
      </c>
      <c r="C211" s="110">
        <f>IF(COUNTIF($A$7:$A211, $A211)&gt;1, 0, IF($E211="", "", I211+J211+M211+N211+P211-R211))</f>
        <v>447921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626942</v>
      </c>
      <c r="L211" s="92">
        <f>IFERROR(VLOOKUP($E211, V一般接種!$A:$G, L$4, FALSE), 0)</f>
        <v>47437</v>
      </c>
      <c r="M211" s="92">
        <f>IFERROR(VLOOKUP($E211, V一般接種!$A:$G, M$4, FALSE), 0)</f>
        <v>0</v>
      </c>
      <c r="N211" s="93">
        <f>IFERROR(VLOOKUP($E211, V一般接種!$A:$G, N$4, FALSE), 0)</f>
        <v>447921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626942</v>
      </c>
      <c r="L212" s="92">
        <f>IFERROR(VLOOKUP($E212, V一般接種!$A:$G, L$4, FALSE), 0)</f>
        <v>47437</v>
      </c>
      <c r="M212" s="92">
        <f>IFERROR(VLOOKUP($E212, V一般接種!$A:$G, M$4, FALSE), 0)</f>
        <v>0</v>
      </c>
      <c r="N212" s="93">
        <f>IFERROR(VLOOKUP($E212, V一般接種!$A:$G, N$4, FALSE), 0)</f>
        <v>447921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626942</v>
      </c>
      <c r="L213" s="92">
        <f>IFERROR(VLOOKUP($E213, V一般接種!$A:$G, L$4, FALSE), 0)</f>
        <v>47437</v>
      </c>
      <c r="M213" s="92">
        <f>IFERROR(VLOOKUP($E213, V一般接種!$A:$G, M$4, FALSE), 0)</f>
        <v>0</v>
      </c>
      <c r="N213" s="93">
        <f>IFERROR(VLOOKUP($E213, V一般接種!$A:$G, N$4, FALSE), 0)</f>
        <v>447921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674234</v>
      </c>
      <c r="C214" s="110">
        <f>IF(COUNTIF($A$7:$A214, $A214)&gt;1, 0, IF($E214="", "", I214+J214+M214+N214+P214-R214))</f>
        <v>441718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623849</v>
      </c>
      <c r="L214" s="92">
        <f>IFERROR(VLOOKUP($E214, V一般接種!$A:$G, L$4, FALSE), 0)</f>
        <v>50385</v>
      </c>
      <c r="M214" s="92">
        <f>IFERROR(VLOOKUP($E214, V一般接種!$A:$G, M$4, FALSE), 0)</f>
        <v>0</v>
      </c>
      <c r="N214" s="93">
        <f>IFERROR(VLOOKUP($E214, V一般接種!$A:$G, N$4, FALSE), 0)</f>
        <v>441718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623849</v>
      </c>
      <c r="L215" s="92">
        <f>IFERROR(VLOOKUP($E215, V一般接種!$A:$G, L$4, FALSE), 0)</f>
        <v>50385</v>
      </c>
      <c r="M215" s="92">
        <f>IFERROR(VLOOKUP($E215, V一般接種!$A:$G, M$4, FALSE), 0)</f>
        <v>0</v>
      </c>
      <c r="N215" s="93">
        <f>IFERROR(VLOOKUP($E215, V一般接種!$A:$G, N$4, FALSE), 0)</f>
        <v>441718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623849</v>
      </c>
      <c r="L216" s="92">
        <f>IFERROR(VLOOKUP($E216, V一般接種!$A:$G, L$4, FALSE), 0)</f>
        <v>50385</v>
      </c>
      <c r="M216" s="92">
        <f>IFERROR(VLOOKUP($E216, V一般接種!$A:$G, M$4, FALSE), 0)</f>
        <v>0</v>
      </c>
      <c r="N216" s="93">
        <f>IFERROR(VLOOKUP($E216, V一般接種!$A:$G, N$4, FALSE), 0)</f>
        <v>441718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780237</v>
      </c>
      <c r="C217" s="110">
        <f>IF(COUNTIF($A$7:$A217, $A217)&gt;1, 0, IF($E217="", "", I217+J217+M217+N217+P217-R217))</f>
        <v>630641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607573</v>
      </c>
      <c r="L217" s="92">
        <f>IFERROR(VLOOKUP($E217, V一般接種!$A:$G, L$4, FALSE), 0)</f>
        <v>97667</v>
      </c>
      <c r="M217" s="92">
        <f>IFERROR(VLOOKUP($E217, V一般接種!$A:$G, M$4, FALSE), 0)</f>
        <v>0</v>
      </c>
      <c r="N217" s="93">
        <f>IFERROR(VLOOKUP($E217, V一般接種!$A:$G, N$4, FALSE), 0)</f>
        <v>506858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607573</v>
      </c>
      <c r="L218" s="92">
        <f>IFERROR(VLOOKUP($E218, V一般接種!$A:$G, L$4, FALSE), 0)</f>
        <v>97667</v>
      </c>
      <c r="M218" s="92">
        <f>IFERROR(VLOOKUP($E218, V一般接種!$A:$G, M$4, FALSE), 0)</f>
        <v>0</v>
      </c>
      <c r="N218" s="93">
        <f>IFERROR(VLOOKUP($E218, V一般接種!$A:$G, N$4, FALSE), 0)</f>
        <v>506858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607573</v>
      </c>
      <c r="L219" s="92">
        <f>IFERROR(VLOOKUP($E219, V一般接種!$A:$G, L$4, FALSE), 0)</f>
        <v>97667</v>
      </c>
      <c r="M219" s="92">
        <f>IFERROR(VLOOKUP($E219, V一般接種!$A:$G, M$4, FALSE), 0)</f>
        <v>0</v>
      </c>
      <c r="N219" s="93">
        <f>IFERROR(VLOOKUP($E219, V一般接種!$A:$G, N$4, FALSE), 0)</f>
        <v>506858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787574</v>
      </c>
      <c r="C220" s="110">
        <f>IF(COUNTIF($A$7:$A220, $A220)&gt;1, 0, IF($E220="", "", I220+J220+M220+N220+P220-R220))</f>
        <v>664830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630892</v>
      </c>
      <c r="L220" s="92">
        <f>IFERROR(VLOOKUP($E220, V一般接種!$A:$G, L$4, FALSE), 0)</f>
        <v>110263</v>
      </c>
      <c r="M220" s="92">
        <f>IFERROR(VLOOKUP($E220, V一般接種!$A:$G, M$4, FALSE), 0)</f>
        <v>0</v>
      </c>
      <c r="N220" s="93">
        <f>IFERROR(VLOOKUP($E220, V一般接種!$A:$G, N$4, FALSE), 0)</f>
        <v>617114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630892</v>
      </c>
      <c r="L221" s="92">
        <f>IFERROR(VLOOKUP($E221, V一般接種!$A:$G, L$4, FALSE), 0)</f>
        <v>110263</v>
      </c>
      <c r="M221" s="92">
        <f>IFERROR(VLOOKUP($E221, V一般接種!$A:$G, M$4, FALSE), 0)</f>
        <v>0</v>
      </c>
      <c r="N221" s="93">
        <f>IFERROR(VLOOKUP($E221, V一般接種!$A:$G, N$4, FALSE), 0)</f>
        <v>617114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630892</v>
      </c>
      <c r="L222" s="92">
        <f>IFERROR(VLOOKUP($E222, V一般接種!$A:$G, L$4, FALSE), 0)</f>
        <v>110263</v>
      </c>
      <c r="M222" s="92">
        <f>IFERROR(VLOOKUP($E222, V一般接種!$A:$G, M$4, FALSE), 0)</f>
        <v>0</v>
      </c>
      <c r="N222" s="93">
        <f>IFERROR(VLOOKUP($E222, V一般接種!$A:$G, N$4, FALSE), 0)</f>
        <v>617114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804674</v>
      </c>
      <c r="C223" s="110">
        <f>IF(COUNTIF($A$7:$A223, $A223)&gt;1, 0, IF($E223="", "", I223+J223+M223+N223+P223-R223))</f>
        <v>698387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635302</v>
      </c>
      <c r="L223" s="92">
        <f>IFERROR(VLOOKUP($E223, V一般接種!$A:$G, L$4, FALSE), 0)</f>
        <v>117718</v>
      </c>
      <c r="M223" s="92">
        <f>IFERROR(VLOOKUP($E223, V一般接種!$A:$G, M$4, FALSE), 0)</f>
        <v>0</v>
      </c>
      <c r="N223" s="93">
        <f>IFERROR(VLOOKUP($E223, V一般接種!$A:$G, N$4, FALSE), 0)</f>
        <v>638555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635302</v>
      </c>
      <c r="L224" s="92">
        <f>IFERROR(VLOOKUP($E224, V一般接種!$A:$G, L$4, FALSE), 0)</f>
        <v>117718</v>
      </c>
      <c r="M224" s="92">
        <f>IFERROR(VLOOKUP($E224, V一般接種!$A:$G, M$4, FALSE), 0)</f>
        <v>0</v>
      </c>
      <c r="N224" s="93">
        <f>IFERROR(VLOOKUP($E224, V一般接種!$A:$G, N$4, FALSE), 0)</f>
        <v>638555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635302</v>
      </c>
      <c r="L225" s="92">
        <f>IFERROR(VLOOKUP($E225, V一般接種!$A:$G, L$4, FALSE), 0)</f>
        <v>117718</v>
      </c>
      <c r="M225" s="92">
        <f>IFERROR(VLOOKUP($E225, V一般接種!$A:$G, M$4, FALSE), 0)</f>
        <v>0</v>
      </c>
      <c r="N225" s="93">
        <f>IFERROR(VLOOKUP($E225, V一般接種!$A:$G, N$4, FALSE), 0)</f>
        <v>638555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776026</v>
      </c>
      <c r="C226" s="110">
        <f>IF(COUNTIF($A$7:$A226, $A226)&gt;1, 0, IF($E226="", "", I226+J226+M226+N226+P226-R226))</f>
        <v>703107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620515</v>
      </c>
      <c r="L226" s="92">
        <f>IFERROR(VLOOKUP($E226, V一般接種!$A:$G, L$4, FALSE), 0)</f>
        <v>110129</v>
      </c>
      <c r="M226" s="92">
        <f>IFERROR(VLOOKUP($E226, V一般接種!$A:$G, M$4, FALSE), 0)</f>
        <v>0</v>
      </c>
      <c r="N226" s="93">
        <f>IFERROR(VLOOKUP($E226, V一般接種!$A:$G, N$4, FALSE), 0)</f>
        <v>639068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620515</v>
      </c>
      <c r="L227" s="92">
        <f>IFERROR(VLOOKUP($E227, V一般接種!$A:$G, L$4, FALSE), 0)</f>
        <v>110129</v>
      </c>
      <c r="M227" s="92">
        <f>IFERROR(VLOOKUP($E227, V一般接種!$A:$G, M$4, FALSE), 0)</f>
        <v>0</v>
      </c>
      <c r="N227" s="93">
        <f>IFERROR(VLOOKUP($E227, V一般接種!$A:$G, N$4, FALSE), 0)</f>
        <v>639068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620515</v>
      </c>
      <c r="L228" s="92">
        <f>IFERROR(VLOOKUP($E228, V一般接種!$A:$G, L$4, FALSE), 0)</f>
        <v>110129</v>
      </c>
      <c r="M228" s="92">
        <f>IFERROR(VLOOKUP($E228, V一般接種!$A:$G, M$4, FALSE), 0)</f>
        <v>0</v>
      </c>
      <c r="N228" s="93">
        <f>IFERROR(VLOOKUP($E228, V一般接種!$A:$G, N$4, FALSE), 0)</f>
        <v>639068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772485</v>
      </c>
      <c r="C229" s="110">
        <f>IF(COUNTIF($A$7:$A229, $A229)&gt;1, 0, IF($E229="", "", I229+J229+M229+N229+P229-R229))</f>
        <v>707647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599747</v>
      </c>
      <c r="L229" s="92">
        <f>IFERROR(VLOOKUP($E229, V一般接種!$A:$G, L$4, FALSE), 0)</f>
        <v>119443</v>
      </c>
      <c r="M229" s="92">
        <f>IFERROR(VLOOKUP($E229, V一般接種!$A:$G, M$4, FALSE), 0)</f>
        <v>0</v>
      </c>
      <c r="N229" s="93">
        <f>IFERROR(VLOOKUP($E229, V一般接種!$A:$G, N$4, FALSE), 0)</f>
        <v>632587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599747</v>
      </c>
      <c r="L230" s="92">
        <f>IFERROR(VLOOKUP($E230, V一般接種!$A:$G, L$4, FALSE), 0)</f>
        <v>119443</v>
      </c>
      <c r="M230" s="92">
        <f>IFERROR(VLOOKUP($E230, V一般接種!$A:$G, M$4, FALSE), 0)</f>
        <v>0</v>
      </c>
      <c r="N230" s="93">
        <f>IFERROR(VLOOKUP($E230, V一般接種!$A:$G, N$4, FALSE), 0)</f>
        <v>632587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599747</v>
      </c>
      <c r="L231" s="92">
        <f>IFERROR(VLOOKUP($E231, V一般接種!$A:$G, L$4, FALSE), 0)</f>
        <v>119443</v>
      </c>
      <c r="M231" s="92">
        <f>IFERROR(VLOOKUP($E231, V一般接種!$A:$G, M$4, FALSE), 0)</f>
        <v>0</v>
      </c>
      <c r="N231" s="93">
        <f>IFERROR(VLOOKUP($E231, V一般接種!$A:$G, N$4, FALSE), 0)</f>
        <v>632587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758677</v>
      </c>
      <c r="C232" s="110">
        <f>IF(COUNTIF($A$7:$A232, $A232)&gt;1, 0, IF($E232="", "", I232+J232+M232+N232+P232-R232))</f>
        <v>591182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647549</v>
      </c>
      <c r="L232" s="92">
        <f>IFERROR(VLOOKUP($E232, V一般接種!$A:$G, L$4, FALSE), 0)</f>
        <v>111128</v>
      </c>
      <c r="M232" s="92">
        <f>IFERROR(VLOOKUP($E232, V一般接種!$A:$G, M$4, FALSE), 0)</f>
        <v>0</v>
      </c>
      <c r="N232" s="93">
        <f>IFERROR(VLOOKUP($E232, V一般接種!$A:$G, N$4, FALSE), 0)</f>
        <v>591182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647549</v>
      </c>
      <c r="L233" s="92">
        <f>IFERROR(VLOOKUP($E233, V一般接種!$A:$G, L$4, FALSE), 0)</f>
        <v>111128</v>
      </c>
      <c r="M233" s="92">
        <f>IFERROR(VLOOKUP($E233, V一般接種!$A:$G, M$4, FALSE), 0)</f>
        <v>0</v>
      </c>
      <c r="N233" s="93">
        <f>IFERROR(VLOOKUP($E233, V一般接種!$A:$G, N$4, FALSE), 0)</f>
        <v>591182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647549</v>
      </c>
      <c r="L234" s="92">
        <f>IFERROR(VLOOKUP($E234, V一般接種!$A:$G, L$4, FALSE), 0)</f>
        <v>111128</v>
      </c>
      <c r="M234" s="92">
        <f>IFERROR(VLOOKUP($E234, V一般接種!$A:$G, M$4, FALSE), 0)</f>
        <v>0</v>
      </c>
      <c r="N234" s="93">
        <f>IFERROR(VLOOKUP($E234, V一般接種!$A:$G, N$4, FALSE), 0)</f>
        <v>591182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785891</v>
      </c>
      <c r="C235" s="110">
        <f>IF(COUNTIF($A$7:$A235, $A235)&gt;1, 0, IF($E235="", "", I235+J235+M235+N235+P235-R235))</f>
        <v>543533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678684</v>
      </c>
      <c r="L235" s="92">
        <f>IFERROR(VLOOKUP($E235, V一般接種!$A:$G, L$4, FALSE), 0)</f>
        <v>107207</v>
      </c>
      <c r="M235" s="92">
        <f>IFERROR(VLOOKUP($E235, V一般接種!$A:$G, M$4, FALSE), 0)</f>
        <v>0</v>
      </c>
      <c r="N235" s="93">
        <f>IFERROR(VLOOKUP($E235, V一般接種!$A:$G, N$4, FALSE), 0)</f>
        <v>543533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678684</v>
      </c>
      <c r="L236" s="92">
        <f>IFERROR(VLOOKUP($E236, V一般接種!$A:$G, L$4, FALSE), 0)</f>
        <v>107207</v>
      </c>
      <c r="M236" s="92">
        <f>IFERROR(VLOOKUP($E236, V一般接種!$A:$G, M$4, FALSE), 0)</f>
        <v>0</v>
      </c>
      <c r="N236" s="93">
        <f>IFERROR(VLOOKUP($E236, V一般接種!$A:$G, N$4, FALSE), 0)</f>
        <v>543533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678684</v>
      </c>
      <c r="L237" s="92">
        <f>IFERROR(VLOOKUP($E237, V一般接種!$A:$G, L$4, FALSE), 0)</f>
        <v>107207</v>
      </c>
      <c r="M237" s="92">
        <f>IFERROR(VLOOKUP($E237, V一般接種!$A:$G, M$4, FALSE), 0)</f>
        <v>0</v>
      </c>
      <c r="N237" s="93">
        <f>IFERROR(VLOOKUP($E237, V一般接種!$A:$G, N$4, FALSE), 0)</f>
        <v>543533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811858</v>
      </c>
      <c r="C238" s="110">
        <f>IF(COUNTIF($A$7:$A238, $A238)&gt;1, 0, IF($E238="", "", I238+J238+M238+N238+P238-R238))</f>
        <v>711172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569685</v>
      </c>
      <c r="L238" s="92">
        <f>IFERROR(VLOOKUP($E238, V一般接種!$A:$G, L$4, FALSE), 0)</f>
        <v>163064</v>
      </c>
      <c r="M238" s="92">
        <f>IFERROR(VLOOKUP($E238, V一般接種!$A:$G, M$4, FALSE), 0)</f>
        <v>0</v>
      </c>
      <c r="N238" s="93">
        <f>IFERROR(VLOOKUP($E238, V一般接種!$A:$G, N$4, FALSE), 0)</f>
        <v>630626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569685</v>
      </c>
      <c r="L239" s="92">
        <f>IFERROR(VLOOKUP($E239, V一般接種!$A:$G, L$4, FALSE), 0)</f>
        <v>163064</v>
      </c>
      <c r="M239" s="92">
        <f>IFERROR(VLOOKUP($E239, V一般接種!$A:$G, M$4, FALSE), 0)</f>
        <v>0</v>
      </c>
      <c r="N239" s="93">
        <f>IFERROR(VLOOKUP($E239, V一般接種!$A:$G, N$4, FALSE), 0)</f>
        <v>630626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569685</v>
      </c>
      <c r="L240" s="92">
        <f>IFERROR(VLOOKUP($E240, V一般接種!$A:$G, L$4, FALSE), 0)</f>
        <v>163064</v>
      </c>
      <c r="M240" s="92">
        <f>IFERROR(VLOOKUP($E240, V一般接種!$A:$G, M$4, FALSE), 0)</f>
        <v>0</v>
      </c>
      <c r="N240" s="93">
        <f>IFERROR(VLOOKUP($E240, V一般接種!$A:$G, N$4, FALSE), 0)</f>
        <v>630626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827435</v>
      </c>
      <c r="C241" s="110">
        <f>IF(COUNTIF($A$7:$A241, $A241)&gt;1, 0, IF($E241="", "", I241+J241+M241+N241+P241-R241))</f>
        <v>748274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610241</v>
      </c>
      <c r="L241" s="92">
        <f>IFERROR(VLOOKUP($E241, V一般接種!$A:$G, L$4, FALSE), 0)</f>
        <v>177758</v>
      </c>
      <c r="M241" s="92">
        <f>IFERROR(VLOOKUP($E241, V一般接種!$A:$G, M$4, FALSE), 0)</f>
        <v>0</v>
      </c>
      <c r="N241" s="93">
        <f>IFERROR(VLOOKUP($E241, V一般接種!$A:$G, N$4, FALSE), 0)</f>
        <v>693229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610241</v>
      </c>
      <c r="L242" s="92">
        <f>IFERROR(VLOOKUP($E242, V一般接種!$A:$G, L$4, FALSE), 0)</f>
        <v>177758</v>
      </c>
      <c r="M242" s="92">
        <f>IFERROR(VLOOKUP($E242, V一般接種!$A:$G, M$4, FALSE), 0)</f>
        <v>0</v>
      </c>
      <c r="N242" s="93">
        <f>IFERROR(VLOOKUP($E242, V一般接種!$A:$G, N$4, FALSE), 0)</f>
        <v>693229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610241</v>
      </c>
      <c r="L243" s="92">
        <f>IFERROR(VLOOKUP($E243, V一般接種!$A:$G, L$4, FALSE), 0)</f>
        <v>177758</v>
      </c>
      <c r="M243" s="92">
        <f>IFERROR(VLOOKUP($E243, V一般接種!$A:$G, M$4, FALSE), 0)</f>
        <v>0</v>
      </c>
      <c r="N243" s="93">
        <f>IFERROR(VLOOKUP($E243, V一般接種!$A:$G, N$4, FALSE), 0)</f>
        <v>693229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862655</v>
      </c>
      <c r="C244" s="110">
        <f>IF(COUNTIF($A$7:$A244, $A244)&gt;1, 0, IF($E244="", "", I244+J244+M244+N244+P244-R244))</f>
        <v>736832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628472</v>
      </c>
      <c r="L244" s="92">
        <f>IFERROR(VLOOKUP($E244, V一般接種!$A:$G, L$4, FALSE), 0)</f>
        <v>202082</v>
      </c>
      <c r="M244" s="92">
        <f>IFERROR(VLOOKUP($E244, V一般接種!$A:$G, M$4, FALSE), 0)</f>
        <v>0</v>
      </c>
      <c r="N244" s="93">
        <f>IFERROR(VLOOKUP($E244, V一般接種!$A:$G, N$4, FALSE), 0)</f>
        <v>689754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628472</v>
      </c>
      <c r="L245" s="92">
        <f>IFERROR(VLOOKUP($E245, V一般接種!$A:$G, L$4, FALSE), 0)</f>
        <v>202082</v>
      </c>
      <c r="M245" s="92">
        <f>IFERROR(VLOOKUP($E245, V一般接種!$A:$G, M$4, FALSE), 0)</f>
        <v>0</v>
      </c>
      <c r="N245" s="93">
        <f>IFERROR(VLOOKUP($E245, V一般接種!$A:$G, N$4, FALSE), 0)</f>
        <v>689754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628472</v>
      </c>
      <c r="L246" s="92">
        <f>IFERROR(VLOOKUP($E246, V一般接種!$A:$G, L$4, FALSE), 0)</f>
        <v>202082</v>
      </c>
      <c r="M246" s="92">
        <f>IFERROR(VLOOKUP($E246, V一般接種!$A:$G, M$4, FALSE), 0)</f>
        <v>0</v>
      </c>
      <c r="N246" s="93">
        <f>IFERROR(VLOOKUP($E246, V一般接種!$A:$G, N$4, FALSE), 0)</f>
        <v>689754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673459</v>
      </c>
      <c r="C247" s="110">
        <f>IF(COUNTIF($A$7:$A247, $A247)&gt;1, 0, IF($E247="", "", I247+J247+M247+N247+P247-R247))</f>
        <v>717153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418828</v>
      </c>
      <c r="L247" s="92">
        <f>IFERROR(VLOOKUP($E247, V一般接種!$A:$G, L$4, FALSE), 0)</f>
        <v>217696</v>
      </c>
      <c r="M247" s="92">
        <f>IFERROR(VLOOKUP($E247, V一般接種!$A:$G, M$4, FALSE), 0)</f>
        <v>0</v>
      </c>
      <c r="N247" s="93">
        <f>IFERROR(VLOOKUP($E247, V一般接種!$A:$G, N$4, FALSE), 0)</f>
        <v>659291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418828</v>
      </c>
      <c r="L248" s="92">
        <f>IFERROR(VLOOKUP($E248, V一般接種!$A:$G, L$4, FALSE), 0)</f>
        <v>217696</v>
      </c>
      <c r="M248" s="92">
        <f>IFERROR(VLOOKUP($E248, V一般接種!$A:$G, M$4, FALSE), 0)</f>
        <v>0</v>
      </c>
      <c r="N248" s="93">
        <f>IFERROR(VLOOKUP($E248, V一般接種!$A:$G, N$4, FALSE), 0)</f>
        <v>659291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418828</v>
      </c>
      <c r="L249" s="92">
        <f>IFERROR(VLOOKUP($E249, V一般接種!$A:$G, L$4, FALSE), 0)</f>
        <v>217696</v>
      </c>
      <c r="M249" s="92">
        <f>IFERROR(VLOOKUP($E249, V一般接種!$A:$G, M$4, FALSE), 0)</f>
        <v>0</v>
      </c>
      <c r="N249" s="93">
        <f>IFERROR(VLOOKUP($E249, V一般接種!$A:$G, N$4, FALSE), 0)</f>
        <v>659291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623920</v>
      </c>
      <c r="C250" s="110">
        <f>IF(COUNTIF($A$7:$A250, $A250)&gt;1, 0, IF($E250="", "", I250+J250+M250+N250+P250-R250))</f>
        <v>727464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358326</v>
      </c>
      <c r="L250" s="92">
        <f>IFERROR(VLOOKUP($E250, V一般接種!$A:$G, L$4, FALSE), 0)</f>
        <v>239210</v>
      </c>
      <c r="M250" s="92">
        <f>IFERROR(VLOOKUP($E250, V一般接種!$A:$G, M$4, FALSE), 0)</f>
        <v>0</v>
      </c>
      <c r="N250" s="93">
        <f>IFERROR(VLOOKUP($E250, V一般接種!$A:$G, N$4, FALSE), 0)</f>
        <v>672024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358326</v>
      </c>
      <c r="L251" s="92">
        <f>IFERROR(VLOOKUP($E251, V一般接種!$A:$G, L$4, FALSE), 0)</f>
        <v>239210</v>
      </c>
      <c r="M251" s="92">
        <f>IFERROR(VLOOKUP($E251, V一般接種!$A:$G, M$4, FALSE), 0)</f>
        <v>0</v>
      </c>
      <c r="N251" s="93">
        <f>IFERROR(VLOOKUP($E251, V一般接種!$A:$G, N$4, FALSE), 0)</f>
        <v>672024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358326</v>
      </c>
      <c r="L252" s="92">
        <f>IFERROR(VLOOKUP($E252, V一般接種!$A:$G, L$4, FALSE), 0)</f>
        <v>239210</v>
      </c>
      <c r="M252" s="92">
        <f>IFERROR(VLOOKUP($E252, V一般接種!$A:$G, M$4, FALSE), 0)</f>
        <v>0</v>
      </c>
      <c r="N252" s="93">
        <f>IFERROR(VLOOKUP($E252, V一般接種!$A:$G, N$4, FALSE), 0)</f>
        <v>672024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889936</v>
      </c>
      <c r="C253" s="110">
        <f>IF(COUNTIF($A$7:$A253, $A253)&gt;1, 0, IF($E253="", "", I253+J253+M253+N253+P253-R253))</f>
        <v>614346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690476</v>
      </c>
      <c r="L253" s="92">
        <f>IFERROR(VLOOKUP($E253, V一般接種!$A:$G, L$4, FALSE), 0)</f>
        <v>199460</v>
      </c>
      <c r="M253" s="92">
        <f>IFERROR(VLOOKUP($E253, V一般接種!$A:$G, M$4, FALSE), 0)</f>
        <v>0</v>
      </c>
      <c r="N253" s="93">
        <f>IFERROR(VLOOKUP($E253, V一般接種!$A:$G, N$4, FALSE), 0)</f>
        <v>614346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690476</v>
      </c>
      <c r="L254" s="92">
        <f>IFERROR(VLOOKUP($E254, V一般接種!$A:$G, L$4, FALSE), 0)</f>
        <v>199460</v>
      </c>
      <c r="M254" s="92">
        <f>IFERROR(VLOOKUP($E254, V一般接種!$A:$G, M$4, FALSE), 0)</f>
        <v>0</v>
      </c>
      <c r="N254" s="93">
        <f>IFERROR(VLOOKUP($E254, V一般接種!$A:$G, N$4, FALSE), 0)</f>
        <v>614346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690476</v>
      </c>
      <c r="L255" s="92">
        <f>IFERROR(VLOOKUP($E255, V一般接種!$A:$G, L$4, FALSE), 0)</f>
        <v>199460</v>
      </c>
      <c r="M255" s="92">
        <f>IFERROR(VLOOKUP($E255, V一般接種!$A:$G, M$4, FALSE), 0)</f>
        <v>0</v>
      </c>
      <c r="N255" s="93">
        <f>IFERROR(VLOOKUP($E255, V一般接種!$A:$G, N$4, FALSE), 0)</f>
        <v>614346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841144</v>
      </c>
      <c r="C256" s="110">
        <f>IF(COUNTIF($A$7:$A256, $A256)&gt;1, 0, IF($E256="", "", I256+J256+M256+N256+P256-R256))</f>
        <v>544724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687453</v>
      </c>
      <c r="L256" s="92">
        <f>IFERROR(VLOOKUP($E256, V一般接種!$A:$G, L$4, FALSE), 0)</f>
        <v>153691</v>
      </c>
      <c r="M256" s="92">
        <f>IFERROR(VLOOKUP($E256, V一般接種!$A:$G, M$4, FALSE), 0)</f>
        <v>0</v>
      </c>
      <c r="N256" s="93">
        <f>IFERROR(VLOOKUP($E256, V一般接種!$A:$G, N$4, FALSE), 0)</f>
        <v>544724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687453</v>
      </c>
      <c r="L257" s="92">
        <f>IFERROR(VLOOKUP($E257, V一般接種!$A:$G, L$4, FALSE), 0)</f>
        <v>153691</v>
      </c>
      <c r="M257" s="92">
        <f>IFERROR(VLOOKUP($E257, V一般接種!$A:$G, M$4, FALSE), 0)</f>
        <v>0</v>
      </c>
      <c r="N257" s="93">
        <f>IFERROR(VLOOKUP($E257, V一般接種!$A:$G, N$4, FALSE), 0)</f>
        <v>544724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687453</v>
      </c>
      <c r="L258" s="92">
        <f>IFERROR(VLOOKUP($E258, V一般接種!$A:$G, L$4, FALSE), 0)</f>
        <v>153691</v>
      </c>
      <c r="M258" s="92">
        <f>IFERROR(VLOOKUP($E258, V一般接種!$A:$G, M$4, FALSE), 0)</f>
        <v>0</v>
      </c>
      <c r="N258" s="93">
        <f>IFERROR(VLOOKUP($E258, V一般接種!$A:$G, N$4, FALSE), 0)</f>
        <v>544724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1003465</v>
      </c>
      <c r="C259" s="110">
        <f>IF(COUNTIF($A$7:$A259, $A259)&gt;1, 0, IF($E259="", "", I259+J259+M259+N259+P259-R259))</f>
        <v>661637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686221</v>
      </c>
      <c r="L259" s="92">
        <f>IFERROR(VLOOKUP($E259, V一般接種!$A:$G, L$4, FALSE), 0)</f>
        <v>253566</v>
      </c>
      <c r="M259" s="92">
        <f>IFERROR(VLOOKUP($E259, V一般接種!$A:$G, M$4, FALSE), 0)</f>
        <v>0</v>
      </c>
      <c r="N259" s="93">
        <f>IFERROR(VLOOKUP($E259, V一般接種!$A:$G, N$4, FALSE), 0)</f>
        <v>580226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686221</v>
      </c>
      <c r="L260" s="92">
        <f>IFERROR(VLOOKUP($E260, V一般接種!$A:$G, L$4, FALSE), 0)</f>
        <v>253566</v>
      </c>
      <c r="M260" s="92">
        <f>IFERROR(VLOOKUP($E260, V一般接種!$A:$G, M$4, FALSE), 0)</f>
        <v>0</v>
      </c>
      <c r="N260" s="93">
        <f>IFERROR(VLOOKUP($E260, V一般接種!$A:$G, N$4, FALSE), 0)</f>
        <v>580226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686221</v>
      </c>
      <c r="L261" s="92">
        <f>IFERROR(VLOOKUP($E261, V一般接種!$A:$G, L$4, FALSE), 0)</f>
        <v>253566</v>
      </c>
      <c r="M261" s="92">
        <f>IFERROR(VLOOKUP($E261, V一般接種!$A:$G, M$4, FALSE), 0)</f>
        <v>0</v>
      </c>
      <c r="N261" s="93">
        <f>IFERROR(VLOOKUP($E261, V一般接種!$A:$G, N$4, FALSE), 0)</f>
        <v>580226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1041768</v>
      </c>
      <c r="C262" s="110">
        <f>IF(COUNTIF($A$7:$A262, $A262)&gt;1, 0, IF($E262="", "", I262+J262+M262+N262+P262-R262))</f>
        <v>677806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726688</v>
      </c>
      <c r="L262" s="92">
        <f>IFERROR(VLOOKUP($E262, V一般接種!$A:$G, L$4, FALSE), 0)</f>
        <v>268489</v>
      </c>
      <c r="M262" s="92">
        <f>IFERROR(VLOOKUP($E262, V一般接種!$A:$G, M$4, FALSE), 0)</f>
        <v>0</v>
      </c>
      <c r="N262" s="93">
        <f>IFERROR(VLOOKUP($E262, V一般接種!$A:$G, N$4, FALSE), 0)</f>
        <v>624632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726688</v>
      </c>
      <c r="L263" s="92">
        <f>IFERROR(VLOOKUP($E263, V一般接種!$A:$G, L$4, FALSE), 0)</f>
        <v>268489</v>
      </c>
      <c r="M263" s="92">
        <f>IFERROR(VLOOKUP($E263, V一般接種!$A:$G, M$4, FALSE), 0)</f>
        <v>0</v>
      </c>
      <c r="N263" s="93">
        <f>IFERROR(VLOOKUP($E263, V一般接種!$A:$G, N$4, FALSE), 0)</f>
        <v>624632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726688</v>
      </c>
      <c r="L264" s="92">
        <f>IFERROR(VLOOKUP($E264, V一般接種!$A:$G, L$4, FALSE), 0)</f>
        <v>268489</v>
      </c>
      <c r="M264" s="92">
        <f>IFERROR(VLOOKUP($E264, V一般接種!$A:$G, M$4, FALSE), 0)</f>
        <v>0</v>
      </c>
      <c r="N264" s="93">
        <f>IFERROR(VLOOKUP($E264, V一般接種!$A:$G, N$4, FALSE), 0)</f>
        <v>624632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1054008</v>
      </c>
      <c r="C265" s="110">
        <f>IF(COUNTIF($A$7:$A265, $A265)&gt;1, 0, IF($E265="", "", I265+J265+M265+N265+P265-R265))</f>
        <v>652363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755329</v>
      </c>
      <c r="L265" s="92">
        <f>IFERROR(VLOOKUP($E265, V一般接種!$A:$G, L$4, FALSE), 0)</f>
        <v>267714</v>
      </c>
      <c r="M265" s="92">
        <f>IFERROR(VLOOKUP($E265, V一般接種!$A:$G, M$4, FALSE), 0)</f>
        <v>0</v>
      </c>
      <c r="N265" s="93">
        <f>IFERROR(VLOOKUP($E265, V一般接種!$A:$G, N$4, FALSE), 0)</f>
        <v>606675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755329</v>
      </c>
      <c r="L266" s="92">
        <f>IFERROR(VLOOKUP($E266, V一般接種!$A:$G, L$4, FALSE), 0)</f>
        <v>267714</v>
      </c>
      <c r="M266" s="92">
        <f>IFERROR(VLOOKUP($E266, V一般接種!$A:$G, M$4, FALSE), 0)</f>
        <v>0</v>
      </c>
      <c r="N266" s="93">
        <f>IFERROR(VLOOKUP($E266, V一般接種!$A:$G, N$4, FALSE), 0)</f>
        <v>606675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755329</v>
      </c>
      <c r="L267" s="92">
        <f>IFERROR(VLOOKUP($E267, V一般接種!$A:$G, L$4, FALSE), 0)</f>
        <v>267714</v>
      </c>
      <c r="M267" s="92">
        <f>IFERROR(VLOOKUP($E267, V一般接種!$A:$G, M$4, FALSE), 0)</f>
        <v>0</v>
      </c>
      <c r="N267" s="93">
        <f>IFERROR(VLOOKUP($E267, V一般接種!$A:$G, N$4, FALSE), 0)</f>
        <v>606675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1060935</v>
      </c>
      <c r="C268" s="110">
        <f>IF(COUNTIF($A$7:$A268, $A268)&gt;1, 0, IF($E268="", "", I268+J268+M268+N268+P268-R268))</f>
        <v>649283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728267</v>
      </c>
      <c r="L268" s="92">
        <f>IFERROR(VLOOKUP($E268, V一般接種!$A:$G, L$4, FALSE), 0)</f>
        <v>295932</v>
      </c>
      <c r="M268" s="92">
        <f>IFERROR(VLOOKUP($E268, V一般接種!$A:$G, M$4, FALSE), 0)</f>
        <v>0</v>
      </c>
      <c r="N268" s="93">
        <f>IFERROR(VLOOKUP($E268, V一般接種!$A:$G, N$4, FALSE), 0)</f>
        <v>602679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728267</v>
      </c>
      <c r="L269" s="92">
        <f>IFERROR(VLOOKUP($E269, V一般接種!$A:$G, L$4, FALSE), 0)</f>
        <v>295932</v>
      </c>
      <c r="M269" s="92">
        <f>IFERROR(VLOOKUP($E269, V一般接種!$A:$G, M$4, FALSE), 0)</f>
        <v>0</v>
      </c>
      <c r="N269" s="93">
        <f>IFERROR(VLOOKUP($E269, V一般接種!$A:$G, N$4, FALSE), 0)</f>
        <v>602679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728267</v>
      </c>
      <c r="L270" s="92">
        <f>IFERROR(VLOOKUP($E270, V一般接種!$A:$G, L$4, FALSE), 0)</f>
        <v>295932</v>
      </c>
      <c r="M270" s="92">
        <f>IFERROR(VLOOKUP($E270, V一般接種!$A:$G, M$4, FALSE), 0)</f>
        <v>0</v>
      </c>
      <c r="N270" s="93">
        <f>IFERROR(VLOOKUP($E270, V一般接種!$A:$G, N$4, FALSE), 0)</f>
        <v>602679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1067818</v>
      </c>
      <c r="C271" s="110">
        <f>IF(COUNTIF($A$7:$A271, $A271)&gt;1, 0, IF($E271="", "", I271+J271+M271+N271+P271-R271))</f>
        <v>649053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729221</v>
      </c>
      <c r="L271" s="92">
        <f>IFERROR(VLOOKUP($E271, V一般接種!$A:$G, L$4, FALSE), 0)</f>
        <v>306638</v>
      </c>
      <c r="M271" s="92">
        <f>IFERROR(VLOOKUP($E271, V一般接種!$A:$G, M$4, FALSE), 0)</f>
        <v>0</v>
      </c>
      <c r="N271" s="93">
        <f>IFERROR(VLOOKUP($E271, V一般接種!$A:$G, N$4, FALSE), 0)</f>
        <v>602700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729221</v>
      </c>
      <c r="L272" s="92">
        <f>IFERROR(VLOOKUP($E272, V一般接種!$A:$G, L$4, FALSE), 0)</f>
        <v>306638</v>
      </c>
      <c r="M272" s="92">
        <f>IFERROR(VLOOKUP($E272, V一般接種!$A:$G, M$4, FALSE), 0)</f>
        <v>0</v>
      </c>
      <c r="N272" s="93">
        <f>IFERROR(VLOOKUP($E272, V一般接種!$A:$G, N$4, FALSE), 0)</f>
        <v>602700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729221</v>
      </c>
      <c r="L273" s="92">
        <f>IFERROR(VLOOKUP($E273, V一般接種!$A:$G, L$4, FALSE), 0)</f>
        <v>306638</v>
      </c>
      <c r="M273" s="92">
        <f>IFERROR(VLOOKUP($E273, V一般接種!$A:$G, M$4, FALSE), 0)</f>
        <v>0</v>
      </c>
      <c r="N273" s="93">
        <f>IFERROR(VLOOKUP($E273, V一般接種!$A:$G, N$4, FALSE), 0)</f>
        <v>602700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1040322</v>
      </c>
      <c r="C274" s="110">
        <f>IF(COUNTIF($A$7:$A274, $A274)&gt;1, 0, IF($E274="", "", I274+J274+M274+N274+P274-R274))</f>
        <v>622625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778113</v>
      </c>
      <c r="L274" s="92">
        <f>IFERROR(VLOOKUP($E274, V一般接種!$A:$G, L$4, FALSE), 0)</f>
        <v>262209</v>
      </c>
      <c r="M274" s="92">
        <f>IFERROR(VLOOKUP($E274, V一般接種!$A:$G, M$4, FALSE), 0)</f>
        <v>0</v>
      </c>
      <c r="N274" s="93">
        <f>IFERROR(VLOOKUP($E274, V一般接種!$A:$G, N$4, FALSE), 0)</f>
        <v>622625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778113</v>
      </c>
      <c r="L275" s="92">
        <f>IFERROR(VLOOKUP($E275, V一般接種!$A:$G, L$4, FALSE), 0)</f>
        <v>262209</v>
      </c>
      <c r="M275" s="92">
        <f>IFERROR(VLOOKUP($E275, V一般接種!$A:$G, M$4, FALSE), 0)</f>
        <v>0</v>
      </c>
      <c r="N275" s="93">
        <f>IFERROR(VLOOKUP($E275, V一般接種!$A:$G, N$4, FALSE), 0)</f>
        <v>622625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778113</v>
      </c>
      <c r="L276" s="92">
        <f>IFERROR(VLOOKUP($E276, V一般接種!$A:$G, L$4, FALSE), 0)</f>
        <v>262209</v>
      </c>
      <c r="M276" s="92">
        <f>IFERROR(VLOOKUP($E276, V一般接種!$A:$G, M$4, FALSE), 0)</f>
        <v>0</v>
      </c>
      <c r="N276" s="93">
        <f>IFERROR(VLOOKUP($E276, V一般接種!$A:$G, N$4, FALSE), 0)</f>
        <v>622625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766161</v>
      </c>
      <c r="C277" s="110">
        <f>IF(COUNTIF($A$7:$A277, $A277)&gt;1, 0, IF($E277="", "", I277+J277+M277+N277+P277-R277))</f>
        <v>630818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569392</v>
      </c>
      <c r="L277" s="92">
        <f>IFERROR(VLOOKUP($E277, V一般接種!$A:$G, L$4, FALSE), 0)</f>
        <v>196769</v>
      </c>
      <c r="M277" s="92">
        <f>IFERROR(VLOOKUP($E277, V一般接種!$A:$G, M$4, FALSE), 0)</f>
        <v>0</v>
      </c>
      <c r="N277" s="93">
        <f>IFERROR(VLOOKUP($E277, V一般接種!$A:$G, N$4, FALSE), 0)</f>
        <v>630818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569392</v>
      </c>
      <c r="L278" s="92">
        <f>IFERROR(VLOOKUP($E278, V一般接種!$A:$G, L$4, FALSE), 0)</f>
        <v>196769</v>
      </c>
      <c r="M278" s="92">
        <f>IFERROR(VLOOKUP($E278, V一般接種!$A:$G, M$4, FALSE), 0)</f>
        <v>0</v>
      </c>
      <c r="N278" s="93">
        <f>IFERROR(VLOOKUP($E278, V一般接種!$A:$G, N$4, FALSE), 0)</f>
        <v>630818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569392</v>
      </c>
      <c r="L279" s="92">
        <f>IFERROR(VLOOKUP($E279, V一般接種!$A:$G, L$4, FALSE), 0)</f>
        <v>196769</v>
      </c>
      <c r="M279" s="92">
        <f>IFERROR(VLOOKUP($E279, V一般接種!$A:$G, M$4, FALSE), 0)</f>
        <v>0</v>
      </c>
      <c r="N279" s="93">
        <f>IFERROR(VLOOKUP($E279, V一般接種!$A:$G, N$4, FALSE), 0)</f>
        <v>630818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871273</v>
      </c>
      <c r="C280" s="110">
        <f>IF(COUNTIF($A$7:$A280, $A280)&gt;1, 0, IF($E280="", "", I280+J280+M280+N280+P280-R280))</f>
        <v>685674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575734</v>
      </c>
      <c r="L280" s="92">
        <f>IFERROR(VLOOKUP($E280, V一般接種!$A:$G, L$4, FALSE), 0)</f>
        <v>225824</v>
      </c>
      <c r="M280" s="92">
        <f>IFERROR(VLOOKUP($E280, V一般接種!$A:$G, M$4, FALSE), 0)</f>
        <v>0</v>
      </c>
      <c r="N280" s="93">
        <f>IFERROR(VLOOKUP($E280, V一般接種!$A:$G, N$4, FALSE), 0)</f>
        <v>613805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575734</v>
      </c>
      <c r="L281" s="92">
        <f>IFERROR(VLOOKUP($E281, V一般接種!$A:$G, L$4, FALSE), 0)</f>
        <v>225824</v>
      </c>
      <c r="M281" s="92">
        <f>IFERROR(VLOOKUP($E281, V一般接種!$A:$G, M$4, FALSE), 0)</f>
        <v>0</v>
      </c>
      <c r="N281" s="93">
        <f>IFERROR(VLOOKUP($E281, V一般接種!$A:$G, N$4, FALSE), 0)</f>
        <v>613805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575734</v>
      </c>
      <c r="L282" s="92">
        <f>IFERROR(VLOOKUP($E282, V一般接種!$A:$G, L$4, FALSE), 0)</f>
        <v>225824</v>
      </c>
      <c r="M282" s="92">
        <f>IFERROR(VLOOKUP($E282, V一般接種!$A:$G, M$4, FALSE), 0)</f>
        <v>0</v>
      </c>
      <c r="N282" s="93">
        <f>IFERROR(VLOOKUP($E282, V一般接種!$A:$G, N$4, FALSE), 0)</f>
        <v>613805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906862</v>
      </c>
      <c r="C283" s="110">
        <f>IF(COUNTIF($A$7:$A283, $A283)&gt;1, 0, IF($E283="", "", I283+J283+M283+N283+P283-R283))</f>
        <v>673392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613138</v>
      </c>
      <c r="L283" s="92">
        <f>IFERROR(VLOOKUP($E283, V一般接種!$A:$G, L$4, FALSE), 0)</f>
        <v>258618</v>
      </c>
      <c r="M283" s="92">
        <f>IFERROR(VLOOKUP($E283, V一般接種!$A:$G, M$4, FALSE), 0)</f>
        <v>0</v>
      </c>
      <c r="N283" s="93">
        <f>IFERROR(VLOOKUP($E283, V一般接種!$A:$G, N$4, FALSE), 0)</f>
        <v>635053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613138</v>
      </c>
      <c r="L284" s="92">
        <f>IFERROR(VLOOKUP($E284, V一般接種!$A:$G, L$4, FALSE), 0)</f>
        <v>258618</v>
      </c>
      <c r="M284" s="92">
        <f>IFERROR(VLOOKUP($E284, V一般接種!$A:$G, M$4, FALSE), 0)</f>
        <v>0</v>
      </c>
      <c r="N284" s="93">
        <f>IFERROR(VLOOKUP($E284, V一般接種!$A:$G, N$4, FALSE), 0)</f>
        <v>635053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613138</v>
      </c>
      <c r="L285" s="92">
        <f>IFERROR(VLOOKUP($E285, V一般接種!$A:$G, L$4, FALSE), 0)</f>
        <v>258618</v>
      </c>
      <c r="M285" s="92">
        <f>IFERROR(VLOOKUP($E285, V一般接種!$A:$G, M$4, FALSE), 0)</f>
        <v>0</v>
      </c>
      <c r="N285" s="93">
        <f>IFERROR(VLOOKUP($E285, V一般接種!$A:$G, N$4, FALSE), 0)</f>
        <v>635053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881227</v>
      </c>
      <c r="C286" s="110">
        <f>IF(COUNTIF($A$7:$A286, $A286)&gt;1, 0, IF($E286="", "", I286+J286+M286+N286+P286-R286))</f>
        <v>681781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611169</v>
      </c>
      <c r="L286" s="92">
        <f>IFERROR(VLOOKUP($E286, V一般接種!$A:$G, L$4, FALSE), 0)</f>
        <v>247704</v>
      </c>
      <c r="M286" s="92">
        <f>IFERROR(VLOOKUP($E286, V一般接種!$A:$G, M$4, FALSE), 0)</f>
        <v>0</v>
      </c>
      <c r="N286" s="93">
        <f>IFERROR(VLOOKUP($E286, V一般接種!$A:$G, N$4, FALSE), 0)</f>
        <v>641978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611169</v>
      </c>
      <c r="L287" s="92">
        <f>IFERROR(VLOOKUP($E287, V一般接種!$A:$G, L$4, FALSE), 0)</f>
        <v>247704</v>
      </c>
      <c r="M287" s="92">
        <f>IFERROR(VLOOKUP($E287, V一般接種!$A:$G, M$4, FALSE), 0)</f>
        <v>0</v>
      </c>
      <c r="N287" s="93">
        <f>IFERROR(VLOOKUP($E287, V一般接種!$A:$G, N$4, FALSE), 0)</f>
        <v>641978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611169</v>
      </c>
      <c r="L288" s="92">
        <f>IFERROR(VLOOKUP($E288, V一般接種!$A:$G, L$4, FALSE), 0)</f>
        <v>247704</v>
      </c>
      <c r="M288" s="92">
        <f>IFERROR(VLOOKUP($E288, V一般接種!$A:$G, M$4, FALSE), 0)</f>
        <v>0</v>
      </c>
      <c r="N288" s="93">
        <f>IFERROR(VLOOKUP($E288, V一般接種!$A:$G, N$4, FALSE), 0)</f>
        <v>641978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865113</v>
      </c>
      <c r="C289" s="110">
        <f>IF(COUNTIF($A$7:$A289, $A289)&gt;1, 0, IF($E289="", "", I289+J289+M289+N289+P289-R289))</f>
        <v>658173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596323</v>
      </c>
      <c r="L289" s="92">
        <f>IFERROR(VLOOKUP($E289, V一般接種!$A:$G, L$4, FALSE), 0)</f>
        <v>243694</v>
      </c>
      <c r="M289" s="92">
        <f>IFERROR(VLOOKUP($E289, V一般接種!$A:$G, M$4, FALSE), 0)</f>
        <v>0</v>
      </c>
      <c r="N289" s="93">
        <f>IFERROR(VLOOKUP($E289, V一般接種!$A:$G, N$4, FALSE), 0)</f>
        <v>624982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596323</v>
      </c>
      <c r="L290" s="92">
        <f>IFERROR(VLOOKUP($E290, V一般接種!$A:$G, L$4, FALSE), 0)</f>
        <v>243694</v>
      </c>
      <c r="M290" s="92">
        <f>IFERROR(VLOOKUP($E290, V一般接種!$A:$G, M$4, FALSE), 0)</f>
        <v>0</v>
      </c>
      <c r="N290" s="93">
        <f>IFERROR(VLOOKUP($E290, V一般接種!$A:$G, N$4, FALSE), 0)</f>
        <v>624982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596323</v>
      </c>
      <c r="L291" s="92">
        <f>IFERROR(VLOOKUP($E291, V一般接種!$A:$G, L$4, FALSE), 0)</f>
        <v>243694</v>
      </c>
      <c r="M291" s="92">
        <f>IFERROR(VLOOKUP($E291, V一般接種!$A:$G, M$4, FALSE), 0)</f>
        <v>0</v>
      </c>
      <c r="N291" s="93">
        <f>IFERROR(VLOOKUP($E291, V一般接種!$A:$G, N$4, FALSE), 0)</f>
        <v>624982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898577</v>
      </c>
      <c r="C292" s="110">
        <f>IF(COUNTIF($A$7:$A292, $A292)&gt;1, 0, IF($E292="", "", I292+J292+M292+N292+P292-R292))</f>
        <v>649165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621815</v>
      </c>
      <c r="L292" s="92">
        <f>IFERROR(VLOOKUP($E292, V一般接種!$A:$G, L$4, FALSE), 0)</f>
        <v>248494</v>
      </c>
      <c r="M292" s="92">
        <f>IFERROR(VLOOKUP($E292, V一般接種!$A:$G, M$4, FALSE), 0)</f>
        <v>0</v>
      </c>
      <c r="N292" s="93">
        <f>IFERROR(VLOOKUP($E292, V一般接種!$A:$G, N$4, FALSE), 0)</f>
        <v>611979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621815</v>
      </c>
      <c r="L293" s="92">
        <f>IFERROR(VLOOKUP($E293, V一般接種!$A:$G, L$4, FALSE), 0)</f>
        <v>248494</v>
      </c>
      <c r="M293" s="92">
        <f>IFERROR(VLOOKUP($E293, V一般接種!$A:$G, M$4, FALSE), 0)</f>
        <v>0</v>
      </c>
      <c r="N293" s="93">
        <f>IFERROR(VLOOKUP($E293, V一般接種!$A:$G, N$4, FALSE), 0)</f>
        <v>611979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621815</v>
      </c>
      <c r="L294" s="92">
        <f>IFERROR(VLOOKUP($E294, V一般接種!$A:$G, L$4, FALSE), 0)</f>
        <v>248494</v>
      </c>
      <c r="M294" s="92">
        <f>IFERROR(VLOOKUP($E294, V一般接種!$A:$G, M$4, FALSE), 0)</f>
        <v>0</v>
      </c>
      <c r="N294" s="93">
        <f>IFERROR(VLOOKUP($E294, V一般接種!$A:$G, N$4, FALSE), 0)</f>
        <v>611979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828447</v>
      </c>
      <c r="C295" s="110">
        <f>IF(COUNTIF($A$7:$A295, $A295)&gt;1, 0, IF($E295="", "", I295+J295+M295+N295+P295-R295))</f>
        <v>649465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634142</v>
      </c>
      <c r="L295" s="92">
        <f>IFERROR(VLOOKUP($E295, V一般接種!$A:$G, L$4, FALSE), 0)</f>
        <v>194305</v>
      </c>
      <c r="M295" s="92">
        <f>IFERROR(VLOOKUP($E295, V一般接種!$A:$G, M$4, FALSE), 0)</f>
        <v>0</v>
      </c>
      <c r="N295" s="93">
        <f>IFERROR(VLOOKUP($E295, V一般接種!$A:$G, N$4, FALSE), 0)</f>
        <v>649465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634142</v>
      </c>
      <c r="L296" s="92">
        <f>IFERROR(VLOOKUP($E296, V一般接種!$A:$G, L$4, FALSE), 0)</f>
        <v>194305</v>
      </c>
      <c r="M296" s="92">
        <f>IFERROR(VLOOKUP($E296, V一般接種!$A:$G, M$4, FALSE), 0)</f>
        <v>0</v>
      </c>
      <c r="N296" s="93">
        <f>IFERROR(VLOOKUP($E296, V一般接種!$A:$G, N$4, FALSE), 0)</f>
        <v>649465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634142</v>
      </c>
      <c r="L297" s="92">
        <f>IFERROR(VLOOKUP($E297, V一般接種!$A:$G, L$4, FALSE), 0)</f>
        <v>194305</v>
      </c>
      <c r="M297" s="92">
        <f>IFERROR(VLOOKUP($E297, V一般接種!$A:$G, M$4, FALSE), 0)</f>
        <v>0</v>
      </c>
      <c r="N297" s="93">
        <f>IFERROR(VLOOKUP($E297, V一般接種!$A:$G, N$4, FALSE), 0)</f>
        <v>649465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615492</v>
      </c>
      <c r="C298" s="110">
        <f>IF(COUNTIF($A$7:$A298, $A298)&gt;1, 0, IF($E298="", "", I298+J298+M298+N298+P298-R298))</f>
        <v>665316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462814</v>
      </c>
      <c r="L298" s="92">
        <f>IFERROR(VLOOKUP($E298, V一般接種!$A:$G, L$4, FALSE), 0)</f>
        <v>152678</v>
      </c>
      <c r="M298" s="92">
        <f>IFERROR(VLOOKUP($E298, V一般接種!$A:$G, M$4, FALSE), 0)</f>
        <v>0</v>
      </c>
      <c r="N298" s="93">
        <f>IFERROR(VLOOKUP($E298, V一般接種!$A:$G, N$4, FALSE), 0)</f>
        <v>665316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462814</v>
      </c>
      <c r="L299" s="92">
        <f>IFERROR(VLOOKUP($E299, V一般接種!$A:$G, L$4, FALSE), 0)</f>
        <v>152678</v>
      </c>
      <c r="M299" s="92">
        <f>IFERROR(VLOOKUP($E299, V一般接種!$A:$G, M$4, FALSE), 0)</f>
        <v>0</v>
      </c>
      <c r="N299" s="93">
        <f>IFERROR(VLOOKUP($E299, V一般接種!$A:$G, N$4, FALSE), 0)</f>
        <v>665316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462814</v>
      </c>
      <c r="L300" s="92">
        <f>IFERROR(VLOOKUP($E300, V一般接種!$A:$G, L$4, FALSE), 0)</f>
        <v>152678</v>
      </c>
      <c r="M300" s="92">
        <f>IFERROR(VLOOKUP($E300, V一般接種!$A:$G, M$4, FALSE), 0)</f>
        <v>0</v>
      </c>
      <c r="N300" s="93">
        <f>IFERROR(VLOOKUP($E300, V一般接種!$A:$G, N$4, FALSE), 0)</f>
        <v>665316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543390</v>
      </c>
      <c r="C301" s="110">
        <f>IF(COUNTIF($A$7:$A301, $A301)&gt;1, 0, IF($E301="", "", I301+J301+M301+N301+P301-R301))</f>
        <v>642919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274817</v>
      </c>
      <c r="L301" s="92">
        <f>IFERROR(VLOOKUP($E301, V一般接種!$A:$G, L$4, FALSE), 0)</f>
        <v>224376</v>
      </c>
      <c r="M301" s="92">
        <f>IFERROR(VLOOKUP($E301, V一般接種!$A:$G, M$4, FALSE), 0)</f>
        <v>0</v>
      </c>
      <c r="N301" s="93">
        <f>IFERROR(VLOOKUP($E301, V一般接種!$A:$G, N$4, FALSE), 0)</f>
        <v>574948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274817</v>
      </c>
      <c r="L302" s="92">
        <f>IFERROR(VLOOKUP($E302, V一般接種!$A:$G, L$4, FALSE), 0)</f>
        <v>224376</v>
      </c>
      <c r="M302" s="92">
        <f>IFERROR(VLOOKUP($E302, V一般接種!$A:$G, M$4, FALSE), 0)</f>
        <v>0</v>
      </c>
      <c r="N302" s="93">
        <f>IFERROR(VLOOKUP($E302, V一般接種!$A:$G, N$4, FALSE), 0)</f>
        <v>574948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274817</v>
      </c>
      <c r="L303" s="92">
        <f>IFERROR(VLOOKUP($E303, V一般接種!$A:$G, L$4, FALSE), 0)</f>
        <v>224376</v>
      </c>
      <c r="M303" s="92">
        <f>IFERROR(VLOOKUP($E303, V一般接種!$A:$G, M$4, FALSE), 0)</f>
        <v>0</v>
      </c>
      <c r="N303" s="93">
        <f>IFERROR(VLOOKUP($E303, V一般接種!$A:$G, N$4, FALSE), 0)</f>
        <v>574948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816041</v>
      </c>
      <c r="C304" s="110">
        <f>IF(COUNTIF($A$7:$A304, $A304)&gt;1, 0, IF($E304="", "", I304+J304+M304+N304+P304-R304))</f>
        <v>659175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537051</v>
      </c>
      <c r="L304" s="92">
        <f>IFERROR(VLOOKUP($E304, V一般接種!$A:$G, L$4, FALSE), 0)</f>
        <v>238459</v>
      </c>
      <c r="M304" s="92">
        <f>IFERROR(VLOOKUP($E304, V一般接種!$A:$G, M$4, FALSE), 0)</f>
        <v>0</v>
      </c>
      <c r="N304" s="93">
        <f>IFERROR(VLOOKUP($E304, V一般接種!$A:$G, N$4, FALSE), 0)</f>
        <v>626135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537051</v>
      </c>
      <c r="L305" s="92">
        <f>IFERROR(VLOOKUP($E305, V一般接種!$A:$G, L$4, FALSE), 0)</f>
        <v>238459</v>
      </c>
      <c r="M305" s="92">
        <f>IFERROR(VLOOKUP($E305, V一般接種!$A:$G, M$4, FALSE), 0)</f>
        <v>0</v>
      </c>
      <c r="N305" s="93">
        <f>IFERROR(VLOOKUP($E305, V一般接種!$A:$G, N$4, FALSE), 0)</f>
        <v>626135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537051</v>
      </c>
      <c r="L306" s="92">
        <f>IFERROR(VLOOKUP($E306, V一般接種!$A:$G, L$4, FALSE), 0)</f>
        <v>238459</v>
      </c>
      <c r="M306" s="92">
        <f>IFERROR(VLOOKUP($E306, V一般接種!$A:$G, M$4, FALSE), 0)</f>
        <v>0</v>
      </c>
      <c r="N306" s="93">
        <f>IFERROR(VLOOKUP($E306, V一般接種!$A:$G, N$4, FALSE), 0)</f>
        <v>626135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747391</v>
      </c>
      <c r="C307" s="110">
        <f>IF(COUNTIF($A$7:$A307, $A307)&gt;1, 0, IF($E307="", "", I307+J307+M307+N307+P307-R307))</f>
        <v>706181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499762</v>
      </c>
      <c r="L307" s="92">
        <f>IFERROR(VLOOKUP($E307, V一般接種!$A:$G, L$4, FALSE), 0)</f>
        <v>243639</v>
      </c>
      <c r="M307" s="92">
        <f>IFERROR(VLOOKUP($E307, V一般接種!$A:$G, M$4, FALSE), 0)</f>
        <v>0</v>
      </c>
      <c r="N307" s="93">
        <f>IFERROR(VLOOKUP($E307, V一般接種!$A:$G, N$4, FALSE), 0)</f>
        <v>663305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499762</v>
      </c>
      <c r="L308" s="92">
        <f>IFERROR(VLOOKUP($E308, V一般接種!$A:$G, L$4, FALSE), 0)</f>
        <v>243639</v>
      </c>
      <c r="M308" s="92">
        <f>IFERROR(VLOOKUP($E308, V一般接種!$A:$G, M$4, FALSE), 0)</f>
        <v>0</v>
      </c>
      <c r="N308" s="93">
        <f>IFERROR(VLOOKUP($E308, V一般接種!$A:$G, N$4, FALSE), 0)</f>
        <v>663305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499762</v>
      </c>
      <c r="L309" s="92">
        <f>IFERROR(VLOOKUP($E309, V一般接種!$A:$G, L$4, FALSE), 0)</f>
        <v>243639</v>
      </c>
      <c r="M309" s="92">
        <f>IFERROR(VLOOKUP($E309, V一般接種!$A:$G, M$4, FALSE), 0)</f>
        <v>0</v>
      </c>
      <c r="N309" s="93">
        <f>IFERROR(VLOOKUP($E309, V一般接種!$A:$G, N$4, FALSE), 0)</f>
        <v>663305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323404</v>
      </c>
      <c r="C310" s="110">
        <f>IF(COUNTIF($A$7:$A310, $A310)&gt;1, 0, IF($E310="", "", I310+J310+M310+N310+P310-R310))</f>
        <v>279584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188265</v>
      </c>
      <c r="L310" s="92">
        <f>IFERROR(VLOOKUP($E310, V一般接種!$A:$G, L$4, FALSE), 0)</f>
        <v>135139</v>
      </c>
      <c r="M310" s="92">
        <f>IFERROR(VLOOKUP($E310, V一般接種!$A:$G, M$4, FALSE), 0)</f>
        <v>0</v>
      </c>
      <c r="N310" s="93">
        <f>IFERROR(VLOOKUP($E310, V一般接種!$A:$G, N$4, FALSE), 0)</f>
        <v>279584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188265</v>
      </c>
      <c r="L311" s="92">
        <f>IFERROR(VLOOKUP($E311, V一般接種!$A:$G, L$4, FALSE), 0)</f>
        <v>135139</v>
      </c>
      <c r="M311" s="92">
        <f>IFERROR(VLOOKUP($E311, V一般接種!$A:$G, M$4, FALSE), 0)</f>
        <v>0</v>
      </c>
      <c r="N311" s="93">
        <f>IFERROR(VLOOKUP($E311, V一般接種!$A:$G, N$4, FALSE), 0)</f>
        <v>279584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188265</v>
      </c>
      <c r="L312" s="92">
        <f>IFERROR(VLOOKUP($E312, V一般接種!$A:$G, L$4, FALSE), 0)</f>
        <v>135139</v>
      </c>
      <c r="M312" s="92">
        <f>IFERROR(VLOOKUP($E312, V一般接種!$A:$G, M$4, FALSE), 0)</f>
        <v>0</v>
      </c>
      <c r="N312" s="93">
        <f>IFERROR(VLOOKUP($E312, V一般接種!$A:$G, N$4, FALSE), 0)</f>
        <v>279584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252733</v>
      </c>
      <c r="C313" s="110">
        <f>IF(COUNTIF($A$7:$A313, $A313)&gt;1, 0, IF($E313="", "", I313+J313+M313+N313+P313-R313))</f>
        <v>199468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128307</v>
      </c>
      <c r="L313" s="92">
        <f>IFERROR(VLOOKUP($E313, V一般接種!$A:$G, L$4, FALSE), 0)</f>
        <v>124426</v>
      </c>
      <c r="M313" s="92">
        <f>IFERROR(VLOOKUP($E313, V一般接種!$A:$G, M$4, FALSE), 0)</f>
        <v>0</v>
      </c>
      <c r="N313" s="93">
        <f>IFERROR(VLOOKUP($E313, V一般接種!$A:$G, N$4, FALSE), 0)</f>
        <v>199468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128307</v>
      </c>
      <c r="L314" s="92">
        <f>IFERROR(VLOOKUP($E314, V一般接種!$A:$G, L$4, FALSE), 0)</f>
        <v>124426</v>
      </c>
      <c r="M314" s="92">
        <f>IFERROR(VLOOKUP($E314, V一般接種!$A:$G, M$4, FALSE), 0)</f>
        <v>0</v>
      </c>
      <c r="N314" s="93">
        <f>IFERROR(VLOOKUP($E314, V一般接種!$A:$G, N$4, FALSE), 0)</f>
        <v>199468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128307</v>
      </c>
      <c r="L315" s="92">
        <f>IFERROR(VLOOKUP($E315, V一般接種!$A:$G, L$4, FALSE), 0)</f>
        <v>124426</v>
      </c>
      <c r="M315" s="92">
        <f>IFERROR(VLOOKUP($E315, V一般接種!$A:$G, M$4, FALSE), 0)</f>
        <v>0</v>
      </c>
      <c r="N315" s="93">
        <f>IFERROR(VLOOKUP($E315, V一般接種!$A:$G, N$4, FALSE), 0)</f>
        <v>199468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465902</v>
      </c>
      <c r="C316" s="110">
        <f>IF(COUNTIF($A$7:$A316, $A316)&gt;1, 0, IF($E316="", "", I316+J316+M316+N316+P316-R316))</f>
        <v>748686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304136</v>
      </c>
      <c r="L316" s="92">
        <f>IFERROR(VLOOKUP($E316, V一般接種!$A:$G, L$4, FALSE), 0)</f>
        <v>161766</v>
      </c>
      <c r="M316" s="92">
        <f>IFERROR(VLOOKUP($E316, V一般接種!$A:$G, M$4, FALSE), 0)</f>
        <v>0</v>
      </c>
      <c r="N316" s="93">
        <f>IFERROR(VLOOKUP($E316, V一般接種!$A:$G, N$4, FALSE), 0)</f>
        <v>748686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304136</v>
      </c>
      <c r="L317" s="92">
        <f>IFERROR(VLOOKUP($E317, V一般接種!$A:$G, L$4, FALSE), 0)</f>
        <v>161766</v>
      </c>
      <c r="M317" s="92">
        <f>IFERROR(VLOOKUP($E317, V一般接種!$A:$G, M$4, FALSE), 0)</f>
        <v>0</v>
      </c>
      <c r="N317" s="93">
        <f>IFERROR(VLOOKUP($E317, V一般接種!$A:$G, N$4, FALSE), 0)</f>
        <v>748686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304136</v>
      </c>
      <c r="L318" s="92">
        <f>IFERROR(VLOOKUP($E318, V一般接種!$A:$G, L$4, FALSE), 0)</f>
        <v>161766</v>
      </c>
      <c r="M318" s="92">
        <f>IFERROR(VLOOKUP($E318, V一般接種!$A:$G, M$4, FALSE), 0)</f>
        <v>0</v>
      </c>
      <c r="N318" s="93">
        <f>IFERROR(VLOOKUP($E318, V一般接種!$A:$G, N$4, FALSE), 0)</f>
        <v>748686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420071</v>
      </c>
      <c r="C319" s="110">
        <f>IF(COUNTIF($A$7:$A319, $A319)&gt;1, 0, IF($E319="", "", I319+J319+M319+N319+P319-R319))</f>
        <v>692083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272587</v>
      </c>
      <c r="L319" s="92">
        <f>IFERROR(VLOOKUP($E319, V一般接種!$A:$G, L$4, FALSE), 0)</f>
        <v>147484</v>
      </c>
      <c r="M319" s="92">
        <f>IFERROR(VLOOKUP($E319, V一般接種!$A:$G, M$4, FALSE), 0)</f>
        <v>0</v>
      </c>
      <c r="N319" s="93">
        <f>IFERROR(VLOOKUP($E319, V一般接種!$A:$G, N$4, FALSE), 0)</f>
        <v>692083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272587</v>
      </c>
      <c r="L320" s="92">
        <f>IFERROR(VLOOKUP($E320, V一般接種!$A:$G, L$4, FALSE), 0)</f>
        <v>147484</v>
      </c>
      <c r="M320" s="92">
        <f>IFERROR(VLOOKUP($E320, V一般接種!$A:$G, M$4, FALSE), 0)</f>
        <v>0</v>
      </c>
      <c r="N320" s="93">
        <f>IFERROR(VLOOKUP($E320, V一般接種!$A:$G, N$4, FALSE), 0)</f>
        <v>692083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272587</v>
      </c>
      <c r="L321" s="92">
        <f>IFERROR(VLOOKUP($E321, V一般接種!$A:$G, L$4, FALSE), 0)</f>
        <v>147484</v>
      </c>
      <c r="M321" s="92">
        <f>IFERROR(VLOOKUP($E321, V一般接種!$A:$G, M$4, FALSE), 0)</f>
        <v>0</v>
      </c>
      <c r="N321" s="93">
        <f>IFERROR(VLOOKUP($E321, V一般接種!$A:$G, N$4, FALSE), 0)</f>
        <v>692083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584975</v>
      </c>
      <c r="C322" s="110">
        <f>IF(COUNTIF($A$7:$A322, $A322)&gt;1, 0, IF($E322="", "", I322+J322+M322+N322+P322-R322))</f>
        <v>786646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370659</v>
      </c>
      <c r="L322" s="92">
        <f>IFERROR(VLOOKUP($E322, V一般接種!$A:$G, L$4, FALSE), 0)</f>
        <v>188086</v>
      </c>
      <c r="M322" s="92">
        <f>IFERROR(VLOOKUP($E322, V一般接種!$A:$G, M$4, FALSE), 0)</f>
        <v>0</v>
      </c>
      <c r="N322" s="93">
        <f>IFERROR(VLOOKUP($E322, V一般接種!$A:$G, N$4, FALSE), 0)</f>
        <v>743731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370659</v>
      </c>
      <c r="L323" s="92">
        <f>IFERROR(VLOOKUP($E323, V一般接種!$A:$G, L$4, FALSE), 0)</f>
        <v>188086</v>
      </c>
      <c r="M323" s="92">
        <f>IFERROR(VLOOKUP($E323, V一般接種!$A:$G, M$4, FALSE), 0)</f>
        <v>0</v>
      </c>
      <c r="N323" s="93">
        <f>IFERROR(VLOOKUP($E323, V一般接種!$A:$G, N$4, FALSE), 0)</f>
        <v>743731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370659</v>
      </c>
      <c r="L324" s="92">
        <f>IFERROR(VLOOKUP($E324, V一般接種!$A:$G, L$4, FALSE), 0)</f>
        <v>188086</v>
      </c>
      <c r="M324" s="92">
        <f>IFERROR(VLOOKUP($E324, V一般接種!$A:$G, M$4, FALSE), 0)</f>
        <v>0</v>
      </c>
      <c r="N324" s="93">
        <f>IFERROR(VLOOKUP($E324, V一般接種!$A:$G, N$4, FALSE), 0)</f>
        <v>743731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624959</v>
      </c>
      <c r="C325" s="110">
        <f>IF(COUNTIF($A$7:$A325, $A325)&gt;1, 0, IF($E325="", "", I325+J325+M325+N325+P325-R325))</f>
        <v>787305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439799</v>
      </c>
      <c r="L325" s="92">
        <f>IFERROR(VLOOKUP($E325, V一般接種!$A:$G, L$4, FALSE), 0)</f>
        <v>168637</v>
      </c>
      <c r="M325" s="92">
        <f>IFERROR(VLOOKUP($E325, V一般接種!$A:$G, M$4, FALSE), 0)</f>
        <v>0</v>
      </c>
      <c r="N325" s="93">
        <f>IFERROR(VLOOKUP($E325, V一般接種!$A:$G, N$4, FALSE), 0)</f>
        <v>761107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439799</v>
      </c>
      <c r="L326" s="92">
        <f>IFERROR(VLOOKUP($E326, V一般接種!$A:$G, L$4, FALSE), 0)</f>
        <v>168637</v>
      </c>
      <c r="M326" s="92">
        <f>IFERROR(VLOOKUP($E326, V一般接種!$A:$G, M$4, FALSE), 0)</f>
        <v>0</v>
      </c>
      <c r="N326" s="93">
        <f>IFERROR(VLOOKUP($E326, V一般接種!$A:$G, N$4, FALSE), 0)</f>
        <v>761107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439799</v>
      </c>
      <c r="L327" s="92">
        <f>IFERROR(VLOOKUP($E327, V一般接種!$A:$G, L$4, FALSE), 0)</f>
        <v>168637</v>
      </c>
      <c r="M327" s="92">
        <f>IFERROR(VLOOKUP($E327, V一般接種!$A:$G, M$4, FALSE), 0)</f>
        <v>0</v>
      </c>
      <c r="N327" s="93">
        <f>IFERROR(VLOOKUP($E327, V一般接種!$A:$G, N$4, FALSE), 0)</f>
        <v>761107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613316</v>
      </c>
      <c r="C328" s="110">
        <f>IF(COUNTIF($A$7:$A328, $A328)&gt;1, 0, IF($E328="", "", I328+J328+M328+N328+P328-R328))</f>
        <v>793687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434103</v>
      </c>
      <c r="L328" s="92">
        <f>IFERROR(VLOOKUP($E328, V一般接種!$A:$G, L$4, FALSE), 0)</f>
        <v>167413</v>
      </c>
      <c r="M328" s="92">
        <f>IFERROR(VLOOKUP($E328, V一般接種!$A:$G, M$4, FALSE), 0)</f>
        <v>0</v>
      </c>
      <c r="N328" s="93">
        <f>IFERROR(VLOOKUP($E328, V一般接種!$A:$G, N$4, FALSE), 0)</f>
        <v>775240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434103</v>
      </c>
      <c r="L329" s="92">
        <f>IFERROR(VLOOKUP($E329, V一般接種!$A:$G, L$4, FALSE), 0)</f>
        <v>167413</v>
      </c>
      <c r="M329" s="92">
        <f>IFERROR(VLOOKUP($E329, V一般接種!$A:$G, M$4, FALSE), 0)</f>
        <v>0</v>
      </c>
      <c r="N329" s="93">
        <f>IFERROR(VLOOKUP($E329, V一般接種!$A:$G, N$4, FALSE), 0)</f>
        <v>775240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434103</v>
      </c>
      <c r="L330" s="92">
        <f>IFERROR(VLOOKUP($E330, V一般接種!$A:$G, L$4, FALSE), 0)</f>
        <v>167413</v>
      </c>
      <c r="M330" s="92">
        <f>IFERROR(VLOOKUP($E330, V一般接種!$A:$G, M$4, FALSE), 0)</f>
        <v>0</v>
      </c>
      <c r="N330" s="93">
        <f>IFERROR(VLOOKUP($E330, V一般接種!$A:$G, N$4, FALSE), 0)</f>
        <v>775240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615352</v>
      </c>
      <c r="C331" s="110">
        <f>IF(COUNTIF($A$7:$A331, $A331)&gt;1, 0, IF($E331="", "", I331+J331+M331+N331+P331-R331))</f>
        <v>779902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433392</v>
      </c>
      <c r="L331" s="92">
        <f>IFERROR(VLOOKUP($E331, V一般接種!$A:$G, L$4, FALSE), 0)</f>
        <v>172863</v>
      </c>
      <c r="M331" s="92">
        <f>IFERROR(VLOOKUP($E331, V一般接種!$A:$G, M$4, FALSE), 0)</f>
        <v>0</v>
      </c>
      <c r="N331" s="93">
        <f>IFERROR(VLOOKUP($E331, V一般接種!$A:$G, N$4, FALSE), 0)</f>
        <v>758627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433392</v>
      </c>
      <c r="L332" s="92">
        <f>IFERROR(VLOOKUP($E332, V一般接種!$A:$G, L$4, FALSE), 0)</f>
        <v>172863</v>
      </c>
      <c r="M332" s="92">
        <f>IFERROR(VLOOKUP($E332, V一般接種!$A:$G, M$4, FALSE), 0)</f>
        <v>0</v>
      </c>
      <c r="N332" s="93">
        <f>IFERROR(VLOOKUP($E332, V一般接種!$A:$G, N$4, FALSE), 0)</f>
        <v>758627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433392</v>
      </c>
      <c r="L333" s="92">
        <f>IFERROR(VLOOKUP($E333, V一般接種!$A:$G, L$4, FALSE), 0)</f>
        <v>172863</v>
      </c>
      <c r="M333" s="92">
        <f>IFERROR(VLOOKUP($E333, V一般接種!$A:$G, M$4, FALSE), 0)</f>
        <v>0</v>
      </c>
      <c r="N333" s="93">
        <f>IFERROR(VLOOKUP($E333, V一般接種!$A:$G, N$4, FALSE), 0)</f>
        <v>758627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646175</v>
      </c>
      <c r="C334" s="110">
        <f>IF(COUNTIF($A$7:$A334, $A334)&gt;1, 0, IF($E334="", "", I334+J334+M334+N334+P334-R334))</f>
        <v>786976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463417</v>
      </c>
      <c r="L334" s="92">
        <f>IFERROR(VLOOKUP($E334, V一般接種!$A:$G, L$4, FALSE), 0)</f>
        <v>171298</v>
      </c>
      <c r="M334" s="92">
        <f>IFERROR(VLOOKUP($E334, V一般接種!$A:$G, M$4, FALSE), 0)</f>
        <v>0</v>
      </c>
      <c r="N334" s="93">
        <f>IFERROR(VLOOKUP($E334, V一般接種!$A:$G, N$4, FALSE), 0)</f>
        <v>757848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463417</v>
      </c>
      <c r="L335" s="92">
        <f>IFERROR(VLOOKUP($E335, V一般接種!$A:$G, L$4, FALSE), 0)</f>
        <v>171298</v>
      </c>
      <c r="M335" s="92">
        <f>IFERROR(VLOOKUP($E335, V一般接種!$A:$G, M$4, FALSE), 0)</f>
        <v>0</v>
      </c>
      <c r="N335" s="93">
        <f>IFERROR(VLOOKUP($E335, V一般接種!$A:$G, N$4, FALSE), 0)</f>
        <v>757848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463417</v>
      </c>
      <c r="L336" s="92">
        <f>IFERROR(VLOOKUP($E336, V一般接種!$A:$G, L$4, FALSE), 0)</f>
        <v>171298</v>
      </c>
      <c r="M336" s="92">
        <f>IFERROR(VLOOKUP($E336, V一般接種!$A:$G, M$4, FALSE), 0)</f>
        <v>0</v>
      </c>
      <c r="N336" s="93">
        <f>IFERROR(VLOOKUP($E336, V一般接種!$A:$G, N$4, FALSE), 0)</f>
        <v>757848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641104</v>
      </c>
      <c r="C337" s="110">
        <f>IF(COUNTIF($A$7:$A337, $A337)&gt;1, 0, IF($E337="", "", I337+J337+M337+N337+P337-R337))</f>
        <v>804706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503621</v>
      </c>
      <c r="L337" s="92">
        <f>IFERROR(VLOOKUP($E337, V一般接種!$A:$G, L$4, FALSE), 0)</f>
        <v>137483</v>
      </c>
      <c r="M337" s="92">
        <f>IFERROR(VLOOKUP($E337, V一般接種!$A:$G, M$4, FALSE), 0)</f>
        <v>0</v>
      </c>
      <c r="N337" s="93">
        <f>IFERROR(VLOOKUP($E337, V一般接種!$A:$G, N$4, FALSE), 0)</f>
        <v>804706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503621</v>
      </c>
      <c r="L338" s="92">
        <f>IFERROR(VLOOKUP($E338, V一般接種!$A:$G, L$4, FALSE), 0)</f>
        <v>137483</v>
      </c>
      <c r="M338" s="92">
        <f>IFERROR(VLOOKUP($E338, V一般接種!$A:$G, M$4, FALSE), 0)</f>
        <v>0</v>
      </c>
      <c r="N338" s="93">
        <f>IFERROR(VLOOKUP($E338, V一般接種!$A:$G, N$4, FALSE), 0)</f>
        <v>804706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503621</v>
      </c>
      <c r="L339" s="92">
        <f>IFERROR(VLOOKUP($E339, V一般接種!$A:$G, L$4, FALSE), 0)</f>
        <v>137483</v>
      </c>
      <c r="M339" s="92">
        <f>IFERROR(VLOOKUP($E339, V一般接種!$A:$G, M$4, FALSE), 0)</f>
        <v>0</v>
      </c>
      <c r="N339" s="93">
        <f>IFERROR(VLOOKUP($E339, V一般接種!$A:$G, N$4, FALSE), 0)</f>
        <v>804706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5015167</v>
      </c>
      <c r="C340" s="110">
        <f>IF(COUNTIF($A$7:$A340, $A340)&gt;1, 0, IF($E340="", "", I340+J340+M340+N340+P340-R340))</f>
        <v>1705819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437201</v>
      </c>
      <c r="L340" s="92">
        <f>IFERROR(VLOOKUP($E340, V一般接種!$A:$G, L$4, FALSE), 0)</f>
        <v>123596</v>
      </c>
      <c r="M340" s="92">
        <f>IFERROR(VLOOKUP($E340, V一般接種!$A:$G, M$4, FALSE), 0)</f>
        <v>0</v>
      </c>
      <c r="N340" s="93">
        <f>IFERROR(VLOOKUP($E340, V一般接種!$A:$G, N$4, FALSE), 0)</f>
        <v>544801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437201</v>
      </c>
      <c r="L341" s="92">
        <f>IFERROR(VLOOKUP($E341, V一般接種!$A:$G, L$4, FALSE), 0)</f>
        <v>123596</v>
      </c>
      <c r="M341" s="92">
        <f>IFERROR(VLOOKUP($E341, V一般接種!$A:$G, M$4, FALSE), 0)</f>
        <v>0</v>
      </c>
      <c r="N341" s="93">
        <f>IFERROR(VLOOKUP($E341, V一般接種!$A:$G, N$4, FALSE), 0)</f>
        <v>544801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437201</v>
      </c>
      <c r="L342" s="92">
        <f>IFERROR(VLOOKUP($E342, V一般接種!$A:$G, L$4, FALSE), 0)</f>
        <v>123596</v>
      </c>
      <c r="M342" s="92">
        <f>IFERROR(VLOOKUP($E342, V一般接種!$A:$G, M$4, FALSE), 0)</f>
        <v>0</v>
      </c>
      <c r="N342" s="93">
        <f>IFERROR(VLOOKUP($E342, V一般接種!$A:$G, N$4, FALSE), 0)</f>
        <v>544801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569817</v>
      </c>
      <c r="C343" s="110">
        <f>IF(COUNTIF($A$7:$A343, $A343)&gt;1, 0, IF($E343="", "", I343+J343+M343+N343+P343-R343))</f>
        <v>573887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442780</v>
      </c>
      <c r="L343" s="92">
        <f>IFERROR(VLOOKUP($E343, V一般接種!$A:$G, L$4, FALSE), 0)</f>
        <v>127037</v>
      </c>
      <c r="M343" s="92">
        <f>IFERROR(VLOOKUP($E343, V一般接種!$A:$G, M$4, FALSE), 0)</f>
        <v>0</v>
      </c>
      <c r="N343" s="93">
        <f>IFERROR(VLOOKUP($E343, V一般接種!$A:$G, N$4, FALSE), 0)</f>
        <v>573887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442780</v>
      </c>
      <c r="L344" s="92">
        <f>IFERROR(VLOOKUP($E344, V一般接種!$A:$G, L$4, FALSE), 0)</f>
        <v>127037</v>
      </c>
      <c r="M344" s="92">
        <f>IFERROR(VLOOKUP($E344, V一般接種!$A:$G, M$4, FALSE), 0)</f>
        <v>0</v>
      </c>
      <c r="N344" s="93">
        <f>IFERROR(VLOOKUP($E344, V一般接種!$A:$G, N$4, FALSE), 0)</f>
        <v>573887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442780</v>
      </c>
      <c r="L345" s="92">
        <f>IFERROR(VLOOKUP($E345, V一般接種!$A:$G, L$4, FALSE), 0)</f>
        <v>127037</v>
      </c>
      <c r="M345" s="92">
        <f>IFERROR(VLOOKUP($E345, V一般接種!$A:$G, M$4, FALSE), 0)</f>
        <v>0</v>
      </c>
      <c r="N345" s="93">
        <f>IFERROR(VLOOKUP($E345, V一般接種!$A:$G, N$4, FALSE), 0)</f>
        <v>573887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587401</v>
      </c>
      <c r="C346" s="110">
        <f>IF(COUNTIF($A$7:$A346, $A346)&gt;1, 0, IF($E346="", "", I346+J346+M346+N346+P346-R346))</f>
        <v>610672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465167</v>
      </c>
      <c r="L346" s="92">
        <f>IFERROR(VLOOKUP($E346, V一般接種!$A:$G, L$4, FALSE), 0)</f>
        <v>122234</v>
      </c>
      <c r="M346" s="92">
        <f>IFERROR(VLOOKUP($E346, V一般接種!$A:$G, M$4, FALSE), 0)</f>
        <v>0</v>
      </c>
      <c r="N346" s="93">
        <f>IFERROR(VLOOKUP($E346, V一般接種!$A:$G, N$4, FALSE), 0)</f>
        <v>610672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465167</v>
      </c>
      <c r="L347" s="92">
        <f>IFERROR(VLOOKUP($E347, V一般接種!$A:$G, L$4, FALSE), 0)</f>
        <v>122234</v>
      </c>
      <c r="M347" s="92">
        <f>IFERROR(VLOOKUP($E347, V一般接種!$A:$G, M$4, FALSE), 0)</f>
        <v>0</v>
      </c>
      <c r="N347" s="93">
        <f>IFERROR(VLOOKUP($E347, V一般接種!$A:$G, N$4, FALSE), 0)</f>
        <v>610672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465167</v>
      </c>
      <c r="L348" s="92">
        <f>IFERROR(VLOOKUP($E348, V一般接種!$A:$G, L$4, FALSE), 0)</f>
        <v>122234</v>
      </c>
      <c r="M348" s="92">
        <f>IFERROR(VLOOKUP($E348, V一般接種!$A:$G, M$4, FALSE), 0)</f>
        <v>0</v>
      </c>
      <c r="N348" s="93">
        <f>IFERROR(VLOOKUP($E348, V一般接種!$A:$G, N$4, FALSE), 0)</f>
        <v>610672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575560</v>
      </c>
      <c r="C349" s="110">
        <f>IF(COUNTIF($A$7:$A349, $A349)&gt;1, 0, IF($E349="", "", I349+J349+M349+N349+P349-R349))</f>
        <v>603863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460497</v>
      </c>
      <c r="L349" s="92">
        <f>IFERROR(VLOOKUP($E349, V一般接種!$A:$G, L$4, FALSE), 0)</f>
        <v>115063</v>
      </c>
      <c r="M349" s="92">
        <f>IFERROR(VLOOKUP($E349, V一般接種!$A:$G, M$4, FALSE), 0)</f>
        <v>0</v>
      </c>
      <c r="N349" s="93">
        <f>IFERROR(VLOOKUP($E349, V一般接種!$A:$G, N$4, FALSE), 0)</f>
        <v>603863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460497</v>
      </c>
      <c r="L350" s="92">
        <f>IFERROR(VLOOKUP($E350, V一般接種!$A:$G, L$4, FALSE), 0)</f>
        <v>115063</v>
      </c>
      <c r="M350" s="92">
        <f>IFERROR(VLOOKUP($E350, V一般接種!$A:$G, M$4, FALSE), 0)</f>
        <v>0</v>
      </c>
      <c r="N350" s="93">
        <f>IFERROR(VLOOKUP($E350, V一般接種!$A:$G, N$4, FALSE), 0)</f>
        <v>603863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460497</v>
      </c>
      <c r="L351" s="92">
        <f>IFERROR(VLOOKUP($E351, V一般接種!$A:$G, L$4, FALSE), 0)</f>
        <v>115063</v>
      </c>
      <c r="M351" s="92">
        <f>IFERROR(VLOOKUP($E351, V一般接種!$A:$G, M$4, FALSE), 0)</f>
        <v>0</v>
      </c>
      <c r="N351" s="93">
        <f>IFERROR(VLOOKUP($E351, V一般接種!$A:$G, N$4, FALSE), 0)</f>
        <v>603863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562934</v>
      </c>
      <c r="C352" s="110">
        <f>IF(COUNTIF($A$7:$A352, $A352)&gt;1, 0, IF($E352="", "", I352+J352+M352+N352+P352-R352))</f>
        <v>592815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445838</v>
      </c>
      <c r="L352" s="92">
        <f>IFERROR(VLOOKUP($E352, V一般接種!$A:$G, L$4, FALSE), 0)</f>
        <v>117096</v>
      </c>
      <c r="M352" s="92">
        <f>IFERROR(VLOOKUP($E352, V一般接種!$A:$G, M$4, FALSE), 0)</f>
        <v>0</v>
      </c>
      <c r="N352" s="93">
        <f>IFERROR(VLOOKUP($E352, V一般接種!$A:$G, N$4, FALSE), 0)</f>
        <v>592815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445838</v>
      </c>
      <c r="L353" s="92">
        <f>IFERROR(VLOOKUP($E353, V一般接種!$A:$G, L$4, FALSE), 0)</f>
        <v>117096</v>
      </c>
      <c r="M353" s="92">
        <f>IFERROR(VLOOKUP($E353, V一般接種!$A:$G, M$4, FALSE), 0)</f>
        <v>0</v>
      </c>
      <c r="N353" s="93">
        <f>IFERROR(VLOOKUP($E353, V一般接種!$A:$G, N$4, FALSE), 0)</f>
        <v>592815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445838</v>
      </c>
      <c r="L354" s="92">
        <f>IFERROR(VLOOKUP($E354, V一般接種!$A:$G, L$4, FALSE), 0)</f>
        <v>117096</v>
      </c>
      <c r="M354" s="92">
        <f>IFERROR(VLOOKUP($E354, V一般接種!$A:$G, M$4, FALSE), 0)</f>
        <v>0</v>
      </c>
      <c r="N354" s="93">
        <f>IFERROR(VLOOKUP($E354, V一般接種!$A:$G, N$4, FALSE), 0)</f>
        <v>592815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583372</v>
      </c>
      <c r="C355" s="110">
        <f>IF(COUNTIF($A$7:$A355, $A355)&gt;1, 0, IF($E355="", "", I355+J355+M355+N355+P355-R355))</f>
        <v>628669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473842</v>
      </c>
      <c r="L355" s="92">
        <f>IFERROR(VLOOKUP($E355, V一般接種!$A:$G, L$4, FALSE), 0)</f>
        <v>109530</v>
      </c>
      <c r="M355" s="92">
        <f>IFERROR(VLOOKUP($E355, V一般接種!$A:$G, M$4, FALSE), 0)</f>
        <v>0</v>
      </c>
      <c r="N355" s="93">
        <f>IFERROR(VLOOKUP($E355, V一般接種!$A:$G, N$4, FALSE), 0)</f>
        <v>628669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473842</v>
      </c>
      <c r="L356" s="92">
        <f>IFERROR(VLOOKUP($E356, V一般接種!$A:$G, L$4, FALSE), 0)</f>
        <v>109530</v>
      </c>
      <c r="M356" s="92">
        <f>IFERROR(VLOOKUP($E356, V一般接種!$A:$G, M$4, FALSE), 0)</f>
        <v>0</v>
      </c>
      <c r="N356" s="93">
        <f>IFERROR(VLOOKUP($E356, V一般接種!$A:$G, N$4, FALSE), 0)</f>
        <v>628669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473842</v>
      </c>
      <c r="L357" s="92">
        <f>IFERROR(VLOOKUP($E357, V一般接種!$A:$G, L$4, FALSE), 0)</f>
        <v>109530</v>
      </c>
      <c r="M357" s="92">
        <f>IFERROR(VLOOKUP($E357, V一般接種!$A:$G, M$4, FALSE), 0)</f>
        <v>0</v>
      </c>
      <c r="N357" s="93">
        <f>IFERROR(VLOOKUP($E357, V一般接種!$A:$G, N$4, FALSE), 0)</f>
        <v>628669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699786</v>
      </c>
      <c r="C358" s="110">
        <f>IF(COUNTIF($A$7:$A358, $A358)&gt;1, 0, IF($E358="", "", I358+J358+M358+N358+P358-R358))</f>
        <v>640730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589467</v>
      </c>
      <c r="L358" s="92">
        <f>IFERROR(VLOOKUP($E358, V一般接種!$A:$G, L$4, FALSE), 0)</f>
        <v>110319</v>
      </c>
      <c r="M358" s="92">
        <f>IFERROR(VLOOKUP($E358, V一般接種!$A:$G, M$4, FALSE), 0)</f>
        <v>0</v>
      </c>
      <c r="N358" s="93">
        <f>IFERROR(VLOOKUP($E358, V一般接種!$A:$G, N$4, FALSE), 0)</f>
        <v>640730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589467</v>
      </c>
      <c r="L359" s="92">
        <f>IFERROR(VLOOKUP($E359, V一般接種!$A:$G, L$4, FALSE), 0)</f>
        <v>110319</v>
      </c>
      <c r="M359" s="92">
        <f>IFERROR(VLOOKUP($E359, V一般接種!$A:$G, M$4, FALSE), 0)</f>
        <v>0</v>
      </c>
      <c r="N359" s="93">
        <f>IFERROR(VLOOKUP($E359, V一般接種!$A:$G, N$4, FALSE), 0)</f>
        <v>640730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589467</v>
      </c>
      <c r="L360" s="92">
        <f>IFERROR(VLOOKUP($E360, V一般接種!$A:$G, L$4, FALSE), 0)</f>
        <v>110319</v>
      </c>
      <c r="M360" s="92">
        <f>IFERROR(VLOOKUP($E360, V一般接種!$A:$G, M$4, FALSE), 0)</f>
        <v>0</v>
      </c>
      <c r="N360" s="93">
        <f>IFERROR(VLOOKUP($E360, V一般接種!$A:$G, N$4, FALSE), 0)</f>
        <v>640730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4777372</v>
      </c>
      <c r="C361" s="110">
        <f>IF(COUNTIF($A$7:$A361, $A361)&gt;1, 0, IF($E361="", "", I361+J361+M361+N361+P361-R361))</f>
        <v>2337468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497825</v>
      </c>
      <c r="L361" s="92">
        <f>IFERROR(VLOOKUP($E361, V一般接種!$A:$G, L$4, FALSE), 0)</f>
        <v>112274</v>
      </c>
      <c r="M361" s="92">
        <f>IFERROR(VLOOKUP($E361, V一般接種!$A:$G, M$4, FALSE), 0)</f>
        <v>0</v>
      </c>
      <c r="N361" s="93">
        <f>IFERROR(VLOOKUP($E361, V一般接種!$A:$G, N$4, FALSE), 0)</f>
        <v>447456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497825</v>
      </c>
      <c r="L362" s="92">
        <f>IFERROR(VLOOKUP($E362, V一般接種!$A:$G, L$4, FALSE), 0)</f>
        <v>112274</v>
      </c>
      <c r="M362" s="92">
        <f>IFERROR(VLOOKUP($E362, V一般接種!$A:$G, M$4, FALSE), 0)</f>
        <v>0</v>
      </c>
      <c r="N362" s="93">
        <f>IFERROR(VLOOKUP($E362, V一般接種!$A:$G, N$4, FALSE), 0)</f>
        <v>447456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497825</v>
      </c>
      <c r="L363" s="92">
        <f>IFERROR(VLOOKUP($E363, V一般接種!$A:$G, L$4, FALSE), 0)</f>
        <v>112274</v>
      </c>
      <c r="M363" s="92">
        <f>IFERROR(VLOOKUP($E363, V一般接種!$A:$G, M$4, FALSE), 0)</f>
        <v>0</v>
      </c>
      <c r="N363" s="93">
        <f>IFERROR(VLOOKUP($E363, V一般接種!$A:$G, N$4, FALSE), 0)</f>
        <v>447456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168986</v>
      </c>
      <c r="C364" s="110">
        <f>IF(COUNTIF($A$7:$A364, $A364)&gt;1, 0, IF($E364="", "", I364+J364+M364+N364+P364-R364))</f>
        <v>103361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103630</v>
      </c>
      <c r="L364" s="92">
        <f>IFERROR(VLOOKUP($E364, V一般接種!$A:$G, L$4, FALSE), 0)</f>
        <v>65356</v>
      </c>
      <c r="M364" s="92">
        <f>IFERROR(VLOOKUP($E364, V一般接種!$A:$G, M$4, FALSE), 0)</f>
        <v>0</v>
      </c>
      <c r="N364" s="93">
        <f>IFERROR(VLOOKUP($E364, V一般接種!$A:$G, N$4, FALSE), 0)</f>
        <v>103361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103630</v>
      </c>
      <c r="L365" s="92">
        <f>IFERROR(VLOOKUP($E365, V一般接種!$A:$G, L$4, FALSE), 0)</f>
        <v>65356</v>
      </c>
      <c r="M365" s="92">
        <f>IFERROR(VLOOKUP($E365, V一般接種!$A:$G, M$4, FALSE), 0)</f>
        <v>0</v>
      </c>
      <c r="N365" s="93">
        <f>IFERROR(VLOOKUP($E365, V一般接種!$A:$G, N$4, FALSE), 0)</f>
        <v>103361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103630</v>
      </c>
      <c r="L366" s="92">
        <f>IFERROR(VLOOKUP($E366, V一般接種!$A:$G, L$4, FALSE), 0)</f>
        <v>65356</v>
      </c>
      <c r="M366" s="92">
        <f>IFERROR(VLOOKUP($E366, V一般接種!$A:$G, M$4, FALSE), 0)</f>
        <v>0</v>
      </c>
      <c r="N366" s="93">
        <f>IFERROR(VLOOKUP($E366, V一般接種!$A:$G, N$4, FALSE), 0)</f>
        <v>103361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488779</v>
      </c>
      <c r="C367" s="110">
        <f>IF(COUNTIF($A$7:$A367, $A367)&gt;1, 0, IF($E367="", "", I367+J367+M367+N367+P367-R367))</f>
        <v>585389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397801</v>
      </c>
      <c r="L367" s="92">
        <f>IFERROR(VLOOKUP($E367, V一般接種!$A:$G, L$4, FALSE), 0)</f>
        <v>90978</v>
      </c>
      <c r="M367" s="92">
        <f>IFERROR(VLOOKUP($E367, V一般接種!$A:$G, M$4, FALSE), 0)</f>
        <v>0</v>
      </c>
      <c r="N367" s="93">
        <f>IFERROR(VLOOKUP($E367, V一般接種!$A:$G, N$4, FALSE), 0)</f>
        <v>585389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397801</v>
      </c>
      <c r="L368" s="92">
        <f>IFERROR(VLOOKUP($E368, V一般接種!$A:$G, L$4, FALSE), 0)</f>
        <v>90978</v>
      </c>
      <c r="M368" s="92">
        <f>IFERROR(VLOOKUP($E368, V一般接種!$A:$G, M$4, FALSE), 0)</f>
        <v>0</v>
      </c>
      <c r="N368" s="93">
        <f>IFERROR(VLOOKUP($E368, V一般接種!$A:$G, N$4, FALSE), 0)</f>
        <v>585389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397801</v>
      </c>
      <c r="L369" s="92">
        <f>IFERROR(VLOOKUP($E369, V一般接種!$A:$G, L$4, FALSE), 0)</f>
        <v>90978</v>
      </c>
      <c r="M369" s="92">
        <f>IFERROR(VLOOKUP($E369, V一般接種!$A:$G, M$4, FALSE), 0)</f>
        <v>0</v>
      </c>
      <c r="N369" s="93">
        <f>IFERROR(VLOOKUP($E369, V一般接種!$A:$G, N$4, FALSE), 0)</f>
        <v>585389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498390</v>
      </c>
      <c r="C370" s="110">
        <f>IF(COUNTIF($A$7:$A370, $A370)&gt;1, 0, IF($E370="", "", I370+J370+M370+N370+P370-R370))</f>
        <v>507935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408478</v>
      </c>
      <c r="L370" s="92">
        <f>IFERROR(VLOOKUP($E370, V一般接種!$A:$G, L$4, FALSE), 0)</f>
        <v>89912</v>
      </c>
      <c r="M370" s="92">
        <f>IFERROR(VLOOKUP($E370, V一般接種!$A:$G, M$4, FALSE), 0)</f>
        <v>0</v>
      </c>
      <c r="N370" s="93">
        <f>IFERROR(VLOOKUP($E370, V一般接種!$A:$G, N$4, FALSE), 0)</f>
        <v>507935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408478</v>
      </c>
      <c r="L371" s="92">
        <f>IFERROR(VLOOKUP($E371, V一般接種!$A:$G, L$4, FALSE), 0)</f>
        <v>89912</v>
      </c>
      <c r="M371" s="92">
        <f>IFERROR(VLOOKUP($E371, V一般接種!$A:$G, M$4, FALSE), 0)</f>
        <v>0</v>
      </c>
      <c r="N371" s="93">
        <f>IFERROR(VLOOKUP($E371, V一般接種!$A:$G, N$4, FALSE), 0)</f>
        <v>507935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408478</v>
      </c>
      <c r="L372" s="92">
        <f>IFERROR(VLOOKUP($E372, V一般接種!$A:$G, L$4, FALSE), 0)</f>
        <v>89912</v>
      </c>
      <c r="M372" s="92">
        <f>IFERROR(VLOOKUP($E372, V一般接種!$A:$G, M$4, FALSE), 0)</f>
        <v>0</v>
      </c>
      <c r="N372" s="93">
        <f>IFERROR(VLOOKUP($E372, V一般接種!$A:$G, N$4, FALSE), 0)</f>
        <v>507935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491787</v>
      </c>
      <c r="C373" s="110">
        <f>IF(COUNTIF($A$7:$A373, $A373)&gt;1, 0, IF($E373="", "", I373+J373+M373+N373+P373-R373))</f>
        <v>230505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403682</v>
      </c>
      <c r="L373" s="92">
        <f>IFERROR(VLOOKUP($E373, V一般接種!$A:$G, L$4, FALSE), 0)</f>
        <v>88105</v>
      </c>
      <c r="M373" s="92">
        <f>IFERROR(VLOOKUP($E373, V一般接種!$A:$G, M$4, FALSE), 0)</f>
        <v>0</v>
      </c>
      <c r="N373" s="93">
        <f>IFERROR(VLOOKUP($E373, V一般接種!$A:$G, N$4, FALSE), 0)</f>
        <v>230505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403682</v>
      </c>
      <c r="L374" s="92">
        <f>IFERROR(VLOOKUP($E374, V一般接種!$A:$G, L$4, FALSE), 0)</f>
        <v>88105</v>
      </c>
      <c r="M374" s="92">
        <f>IFERROR(VLOOKUP($E374, V一般接種!$A:$G, M$4, FALSE), 0)</f>
        <v>0</v>
      </c>
      <c r="N374" s="93">
        <f>IFERROR(VLOOKUP($E374, V一般接種!$A:$G, N$4, FALSE), 0)</f>
        <v>230505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403682</v>
      </c>
      <c r="L375" s="92">
        <f>IFERROR(VLOOKUP($E375, V一般接種!$A:$G, L$4, FALSE), 0)</f>
        <v>88105</v>
      </c>
      <c r="M375" s="92">
        <f>IFERROR(VLOOKUP($E375, V一般接種!$A:$G, M$4, FALSE), 0)</f>
        <v>0</v>
      </c>
      <c r="N375" s="93">
        <f>IFERROR(VLOOKUP($E375, V一般接種!$A:$G, N$4, FALSE), 0)</f>
        <v>230505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345573</v>
      </c>
      <c r="C376" s="110">
        <f>IF(COUNTIF($A$7:$A376, $A376)&gt;1, 0, IF($E376="", "", I376+J376+M376+N376+P376-R376))</f>
        <v>138852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267484</v>
      </c>
      <c r="L376" s="92">
        <f>IFERROR(VLOOKUP($E376, V一般接種!$A:$G, L$4, FALSE), 0)</f>
        <v>78089</v>
      </c>
      <c r="M376" s="92">
        <f>IFERROR(VLOOKUP($E376, V一般接種!$A:$G, M$4, FALSE), 0)</f>
        <v>0</v>
      </c>
      <c r="N376" s="93">
        <f>IFERROR(VLOOKUP($E376, V一般接種!$A:$G, N$4, FALSE), 0)</f>
        <v>138852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267484</v>
      </c>
      <c r="L377" s="92">
        <f>IFERROR(VLOOKUP($E377, V一般接種!$A:$G, L$4, FALSE), 0)</f>
        <v>78089</v>
      </c>
      <c r="M377" s="92">
        <f>IFERROR(VLOOKUP($E377, V一般接種!$A:$G, M$4, FALSE), 0)</f>
        <v>0</v>
      </c>
      <c r="N377" s="93">
        <f>IFERROR(VLOOKUP($E377, V一般接種!$A:$G, N$4, FALSE), 0)</f>
        <v>138852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267484</v>
      </c>
      <c r="L378" s="92">
        <f>IFERROR(VLOOKUP($E378, V一般接種!$A:$G, L$4, FALSE), 0)</f>
        <v>78089</v>
      </c>
      <c r="M378" s="92">
        <f>IFERROR(VLOOKUP($E378, V一般接種!$A:$G, M$4, FALSE), 0)</f>
        <v>0</v>
      </c>
      <c r="N378" s="93">
        <f>IFERROR(VLOOKUP($E378, V一般接種!$A:$G, N$4, FALSE), 0)</f>
        <v>138852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354311</v>
      </c>
      <c r="C379" s="110">
        <f>IF(COUNTIF($A$7:$A379, $A379)&gt;1, 0, IF($E379="", "", I379+J379+M379+N379+P379-R379))</f>
        <v>257193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269544</v>
      </c>
      <c r="L379" s="92">
        <f>IFERROR(VLOOKUP($E379, V一般接種!$A:$G, L$4, FALSE), 0)</f>
        <v>84767</v>
      </c>
      <c r="M379" s="92">
        <f>IFERROR(VLOOKUP($E379, V一般接種!$A:$G, M$4, FALSE), 0)</f>
        <v>0</v>
      </c>
      <c r="N379" s="93">
        <f>IFERROR(VLOOKUP($E379, V一般接種!$A:$G, N$4, FALSE), 0)</f>
        <v>257193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269544</v>
      </c>
      <c r="L380" s="92">
        <f>IFERROR(VLOOKUP($E380, V一般接種!$A:$G, L$4, FALSE), 0)</f>
        <v>84767</v>
      </c>
      <c r="M380" s="92">
        <f>IFERROR(VLOOKUP($E380, V一般接種!$A:$G, M$4, FALSE), 0)</f>
        <v>0</v>
      </c>
      <c r="N380" s="93">
        <f>IFERROR(VLOOKUP($E380, V一般接種!$A:$G, N$4, FALSE), 0)</f>
        <v>257193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269544</v>
      </c>
      <c r="L381" s="92">
        <f>IFERROR(VLOOKUP($E381, V一般接種!$A:$G, L$4, FALSE), 0)</f>
        <v>84767</v>
      </c>
      <c r="M381" s="92">
        <f>IFERROR(VLOOKUP($E381, V一般接種!$A:$G, M$4, FALSE), 0)</f>
        <v>0</v>
      </c>
      <c r="N381" s="93">
        <f>IFERROR(VLOOKUP($E381, V一般接種!$A:$G, N$4, FALSE), 0)</f>
        <v>257193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4009137</v>
      </c>
      <c r="C382" s="110">
        <f>IF(COUNTIF($A$7:$A382, $A382)&gt;1, 0, IF($E382="", "", I382+J382+M382+N382+P382-R382))</f>
        <v>2545235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280695</v>
      </c>
      <c r="L382" s="92">
        <f>IFERROR(VLOOKUP($E382, V一般接種!$A:$G, L$4, FALSE), 0)</f>
        <v>88653</v>
      </c>
      <c r="M382" s="92">
        <f>IFERROR(VLOOKUP($E382, V一般接種!$A:$G, M$4, FALSE), 0)</f>
        <v>0</v>
      </c>
      <c r="N382" s="93">
        <f>IFERROR(VLOOKUP($E382, V一般接種!$A:$G, N$4, FALSE), 0)</f>
        <v>248005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280695</v>
      </c>
      <c r="L383" s="92">
        <f>IFERROR(VLOOKUP($E383, V一般接種!$A:$G, L$4, FALSE), 0)</f>
        <v>88653</v>
      </c>
      <c r="M383" s="92">
        <f>IFERROR(VLOOKUP($E383, V一般接種!$A:$G, M$4, FALSE), 0)</f>
        <v>0</v>
      </c>
      <c r="N383" s="93">
        <f>IFERROR(VLOOKUP($E383, V一般接種!$A:$G, N$4, FALSE), 0)</f>
        <v>248005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280695</v>
      </c>
      <c r="L384" s="92">
        <f>IFERROR(VLOOKUP($E384, V一般接種!$A:$G, L$4, FALSE), 0)</f>
        <v>88653</v>
      </c>
      <c r="M384" s="92">
        <f>IFERROR(VLOOKUP($E384, V一般接種!$A:$G, M$4, FALSE), 0)</f>
        <v>0</v>
      </c>
      <c r="N384" s="93">
        <f>IFERROR(VLOOKUP($E384, V一般接種!$A:$G, N$4, FALSE), 0)</f>
        <v>248005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435111</v>
      </c>
      <c r="C385" s="110">
        <f>IF(COUNTIF($A$7:$A385, $A385)&gt;1, 0, IF($E385="", "", I385+J385+M385+N385+P385-R385))</f>
        <v>369550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355834</v>
      </c>
      <c r="L385" s="92">
        <f>IFERROR(VLOOKUP($E385, V一般接種!$A:$G, L$4, FALSE), 0)</f>
        <v>79277</v>
      </c>
      <c r="M385" s="92">
        <f>IFERROR(VLOOKUP($E385, V一般接種!$A:$G, M$4, FALSE), 0)</f>
        <v>0</v>
      </c>
      <c r="N385" s="93">
        <f>IFERROR(VLOOKUP($E385, V一般接種!$A:$G, N$4, FALSE), 0)</f>
        <v>369550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355834</v>
      </c>
      <c r="L386" s="92">
        <f>IFERROR(VLOOKUP($E386, V一般接種!$A:$G, L$4, FALSE), 0)</f>
        <v>79277</v>
      </c>
      <c r="M386" s="92">
        <f>IFERROR(VLOOKUP($E386, V一般接種!$A:$G, M$4, FALSE), 0)</f>
        <v>0</v>
      </c>
      <c r="N386" s="93">
        <f>IFERROR(VLOOKUP($E386, V一般接種!$A:$G, N$4, FALSE), 0)</f>
        <v>369550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355834</v>
      </c>
      <c r="L387" s="92">
        <f>IFERROR(VLOOKUP($E387, V一般接種!$A:$G, L$4, FALSE), 0)</f>
        <v>79277</v>
      </c>
      <c r="M387" s="92">
        <f>IFERROR(VLOOKUP($E387, V一般接種!$A:$G, M$4, FALSE), 0)</f>
        <v>0</v>
      </c>
      <c r="N387" s="93">
        <f>IFERROR(VLOOKUP($E387, V一般接種!$A:$G, N$4, FALSE), 0)</f>
        <v>369550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546610</v>
      </c>
      <c r="C388" s="110">
        <f>IF(COUNTIF($A$7:$A388, $A388)&gt;1, 0, IF($E388="", "", I388+J388+M388+N388+P388-R388))</f>
        <v>457169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459457</v>
      </c>
      <c r="L388" s="92">
        <f>IFERROR(VLOOKUP($E388, V一般接種!$A:$G, L$4, FALSE), 0)</f>
        <v>87153</v>
      </c>
      <c r="M388" s="92">
        <f>IFERROR(VLOOKUP($E388, V一般接種!$A:$G, M$4, FALSE), 0)</f>
        <v>1</v>
      </c>
      <c r="N388" s="93">
        <f>IFERROR(VLOOKUP($E388, V一般接種!$A:$G, N$4, FALSE), 0)</f>
        <v>457168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459457</v>
      </c>
      <c r="L389" s="92">
        <f>IFERROR(VLOOKUP($E389, V一般接種!$A:$G, L$4, FALSE), 0)</f>
        <v>87153</v>
      </c>
      <c r="M389" s="92">
        <f>IFERROR(VLOOKUP($E389, V一般接種!$A:$G, M$4, FALSE), 0)</f>
        <v>1</v>
      </c>
      <c r="N389" s="93">
        <f>IFERROR(VLOOKUP($E389, V一般接種!$A:$G, N$4, FALSE), 0)</f>
        <v>457168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459457</v>
      </c>
      <c r="L390" s="92">
        <f>IFERROR(VLOOKUP($E390, V一般接種!$A:$G, L$4, FALSE), 0)</f>
        <v>87153</v>
      </c>
      <c r="M390" s="92">
        <f>IFERROR(VLOOKUP($E390, V一般接種!$A:$G, M$4, FALSE), 0)</f>
        <v>1</v>
      </c>
      <c r="N390" s="93">
        <f>IFERROR(VLOOKUP($E390, V一般接種!$A:$G, N$4, FALSE), 0)</f>
        <v>457168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577152</v>
      </c>
      <c r="C391" s="110">
        <f>IF(COUNTIF($A$7:$A391, $A391)&gt;1, 0, IF($E391="", "", I391+J391+M391+N391+P391-R391))</f>
        <v>444623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487736</v>
      </c>
      <c r="L391" s="92">
        <f>IFERROR(VLOOKUP($E391, V一般接種!$A:$G, L$4, FALSE), 0)</f>
        <v>89416</v>
      </c>
      <c r="M391" s="92">
        <f>IFERROR(VLOOKUP($E391, V一般接種!$A:$G, M$4, FALSE), 0)</f>
        <v>0</v>
      </c>
      <c r="N391" s="93">
        <f>IFERROR(VLOOKUP($E391, V一般接種!$A:$G, N$4, FALSE), 0)</f>
        <v>444623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487736</v>
      </c>
      <c r="L392" s="92">
        <f>IFERROR(VLOOKUP($E392, V一般接種!$A:$G, L$4, FALSE), 0)</f>
        <v>89416</v>
      </c>
      <c r="M392" s="92">
        <f>IFERROR(VLOOKUP($E392, V一般接種!$A:$G, M$4, FALSE), 0)</f>
        <v>0</v>
      </c>
      <c r="N392" s="93">
        <f>IFERROR(VLOOKUP($E392, V一般接種!$A:$G, N$4, FALSE), 0)</f>
        <v>444623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487736</v>
      </c>
      <c r="L393" s="92">
        <f>IFERROR(VLOOKUP($E393, V一般接種!$A:$G, L$4, FALSE), 0)</f>
        <v>89416</v>
      </c>
      <c r="M393" s="92">
        <f>IFERROR(VLOOKUP($E393, V一般接種!$A:$G, M$4, FALSE), 0)</f>
        <v>0</v>
      </c>
      <c r="N393" s="93">
        <f>IFERROR(VLOOKUP($E393, V一般接種!$A:$G, N$4, FALSE), 0)</f>
        <v>444623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576603</v>
      </c>
      <c r="C394" s="110">
        <f>IF(COUNTIF($A$7:$A394, $A394)&gt;1, 0, IF($E394="", "", I394+J394+M394+N394+P394-R394))</f>
        <v>434570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475212</v>
      </c>
      <c r="L394" s="92">
        <f>IFERROR(VLOOKUP($E394, V一般接種!$A:$G, L$4, FALSE), 0)</f>
        <v>101391</v>
      </c>
      <c r="M394" s="92">
        <f>IFERROR(VLOOKUP($E394, V一般接種!$A:$G, M$4, FALSE), 0)</f>
        <v>0</v>
      </c>
      <c r="N394" s="93">
        <f>IFERROR(VLOOKUP($E394, V一般接種!$A:$G, N$4, FALSE), 0)</f>
        <v>434570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475212</v>
      </c>
      <c r="L395" s="92">
        <f>IFERROR(VLOOKUP($E395, V一般接種!$A:$G, L$4, FALSE), 0)</f>
        <v>101391</v>
      </c>
      <c r="M395" s="92">
        <f>IFERROR(VLOOKUP($E395, V一般接種!$A:$G, M$4, FALSE), 0)</f>
        <v>0</v>
      </c>
      <c r="N395" s="93">
        <f>IFERROR(VLOOKUP($E395, V一般接種!$A:$G, N$4, FALSE), 0)</f>
        <v>434570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475212</v>
      </c>
      <c r="L396" s="92">
        <f>IFERROR(VLOOKUP($E396, V一般接種!$A:$G, L$4, FALSE), 0)</f>
        <v>101391</v>
      </c>
      <c r="M396" s="92">
        <f>IFERROR(VLOOKUP($E396, V一般接種!$A:$G, M$4, FALSE), 0)</f>
        <v>0</v>
      </c>
      <c r="N396" s="93">
        <f>IFERROR(VLOOKUP($E396, V一般接種!$A:$G, N$4, FALSE), 0)</f>
        <v>434570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615175</v>
      </c>
      <c r="C397" s="110">
        <f>IF(COUNTIF($A$7:$A397, $A397)&gt;1, 0, IF($E397="", "", I397+J397+M397+N397+P397-R397))</f>
        <v>480445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518563</v>
      </c>
      <c r="L397" s="92">
        <f>IFERROR(VLOOKUP($E397, V一般接種!$A:$G, L$4, FALSE), 0)</f>
        <v>96612</v>
      </c>
      <c r="M397" s="92">
        <f>IFERROR(VLOOKUP($E397, V一般接種!$A:$G, M$4, FALSE), 0)</f>
        <v>1</v>
      </c>
      <c r="N397" s="93">
        <f>IFERROR(VLOOKUP($E397, V一般接種!$A:$G, N$4, FALSE), 0)</f>
        <v>480444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518563</v>
      </c>
      <c r="L398" s="92">
        <f>IFERROR(VLOOKUP($E398, V一般接種!$A:$G, L$4, FALSE), 0)</f>
        <v>96612</v>
      </c>
      <c r="M398" s="92">
        <f>IFERROR(VLOOKUP($E398, V一般接種!$A:$G, M$4, FALSE), 0)</f>
        <v>1</v>
      </c>
      <c r="N398" s="93">
        <f>IFERROR(VLOOKUP($E398, V一般接種!$A:$G, N$4, FALSE), 0)</f>
        <v>480444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518563</v>
      </c>
      <c r="L399" s="92">
        <f>IFERROR(VLOOKUP($E399, V一般接種!$A:$G, L$4, FALSE), 0)</f>
        <v>96612</v>
      </c>
      <c r="M399" s="92">
        <f>IFERROR(VLOOKUP($E399, V一般接種!$A:$G, M$4, FALSE), 0)</f>
        <v>1</v>
      </c>
      <c r="N399" s="93">
        <f>IFERROR(VLOOKUP($E399, V一般接種!$A:$G, N$4, FALSE), 0)</f>
        <v>480444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720994</v>
      </c>
      <c r="C400" s="110">
        <f>IF(COUNTIF($A$7:$A400, $A400)&gt;1, 0, IF($E400="", "", I400+J400+M400+N400+P400-R400))</f>
        <v>538828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613866</v>
      </c>
      <c r="L400" s="92">
        <f>IFERROR(VLOOKUP($E400, V一般接種!$A:$G, L$4, FALSE), 0)</f>
        <v>107128</v>
      </c>
      <c r="M400" s="92">
        <f>IFERROR(VLOOKUP($E400, V一般接種!$A:$G, M$4, FALSE), 0)</f>
        <v>42</v>
      </c>
      <c r="N400" s="93">
        <f>IFERROR(VLOOKUP($E400, V一般接種!$A:$G, N$4, FALSE), 0)</f>
        <v>538786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613866</v>
      </c>
      <c r="L401" s="92">
        <f>IFERROR(VLOOKUP($E401, V一般接種!$A:$G, L$4, FALSE), 0)</f>
        <v>107128</v>
      </c>
      <c r="M401" s="92">
        <f>IFERROR(VLOOKUP($E401, V一般接種!$A:$G, M$4, FALSE), 0)</f>
        <v>42</v>
      </c>
      <c r="N401" s="93">
        <f>IFERROR(VLOOKUP($E401, V一般接種!$A:$G, N$4, FALSE), 0)</f>
        <v>538786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613866</v>
      </c>
      <c r="L402" s="92">
        <f>IFERROR(VLOOKUP($E402, V一般接種!$A:$G, L$4, FALSE), 0)</f>
        <v>107128</v>
      </c>
      <c r="M402" s="92">
        <f>IFERROR(VLOOKUP($E402, V一般接種!$A:$G, M$4, FALSE), 0)</f>
        <v>42</v>
      </c>
      <c r="N402" s="93">
        <f>IFERROR(VLOOKUP($E402, V一般接種!$A:$G, N$4, FALSE), 0)</f>
        <v>538786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3702306</v>
      </c>
      <c r="C403" s="110">
        <f>IF(COUNTIF($A$7:$A403, $A403)&gt;1, 0, IF($E403="", "", I403+J403+M403+N403+P403-R403))</f>
        <v>3038514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519427</v>
      </c>
      <c r="L403" s="92">
        <f>IFERROR(VLOOKUP($E403, V一般接種!$A:$G, L$4, FALSE), 0)</f>
        <v>108456</v>
      </c>
      <c r="M403" s="92">
        <f>IFERROR(VLOOKUP($E403, V一般接種!$A:$G, M$4, FALSE), 0)</f>
        <v>0</v>
      </c>
      <c r="N403" s="93">
        <f>IFERROR(VLOOKUP($E403, V一般接種!$A:$G, N$4, FALSE), 0)</f>
        <v>450194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519427</v>
      </c>
      <c r="L404" s="92">
        <f>IFERROR(VLOOKUP($E404, V一般接種!$A:$G, L$4, FALSE), 0)</f>
        <v>108456</v>
      </c>
      <c r="M404" s="92">
        <f>IFERROR(VLOOKUP($E404, V一般接種!$A:$G, M$4, FALSE), 0)</f>
        <v>0</v>
      </c>
      <c r="N404" s="93">
        <f>IFERROR(VLOOKUP($E404, V一般接種!$A:$G, N$4, FALSE), 0)</f>
        <v>450194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519427</v>
      </c>
      <c r="L405" s="92">
        <f>IFERROR(VLOOKUP($E405, V一般接種!$A:$G, L$4, FALSE), 0)</f>
        <v>108456</v>
      </c>
      <c r="M405" s="92">
        <f>IFERROR(VLOOKUP($E405, V一般接種!$A:$G, M$4, FALSE), 0)</f>
        <v>0</v>
      </c>
      <c r="N405" s="93">
        <f>IFERROR(VLOOKUP($E405, V一般接種!$A:$G, N$4, FALSE), 0)</f>
        <v>450194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547577</v>
      </c>
      <c r="C406" s="110">
        <f>IF(COUNTIF($A$7:$A406, $A406)&gt;1, 0, IF($E406="", "", I406+J406+M406+N406+P406-R406))</f>
        <v>446427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445091</v>
      </c>
      <c r="L406" s="92">
        <f>IFERROR(VLOOKUP($E406, V一般接種!$A:$G, L$4, FALSE), 0)</f>
        <v>102486</v>
      </c>
      <c r="M406" s="92">
        <f>IFERROR(VLOOKUP($E406, V一般接種!$A:$G, M$4, FALSE), 0)</f>
        <v>993</v>
      </c>
      <c r="N406" s="93">
        <f>IFERROR(VLOOKUP($E406, V一般接種!$A:$G, N$4, FALSE), 0)</f>
        <v>445434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445091</v>
      </c>
      <c r="L407" s="92">
        <f>IFERROR(VLOOKUP($E407, V一般接種!$A:$G, L$4, FALSE), 0)</f>
        <v>102486</v>
      </c>
      <c r="M407" s="92">
        <f>IFERROR(VLOOKUP($E407, V一般接種!$A:$G, M$4, FALSE), 0)</f>
        <v>993</v>
      </c>
      <c r="N407" s="93">
        <f>IFERROR(VLOOKUP($E407, V一般接種!$A:$G, N$4, FALSE), 0)</f>
        <v>445434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445091</v>
      </c>
      <c r="L408" s="92">
        <f>IFERROR(VLOOKUP($E408, V一般接種!$A:$G, L$4, FALSE), 0)</f>
        <v>102486</v>
      </c>
      <c r="M408" s="92">
        <f>IFERROR(VLOOKUP($E408, V一般接種!$A:$G, M$4, FALSE), 0)</f>
        <v>993</v>
      </c>
      <c r="N408" s="93">
        <f>IFERROR(VLOOKUP($E408, V一般接種!$A:$G, N$4, FALSE), 0)</f>
        <v>445434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611149</v>
      </c>
      <c r="C409" s="110">
        <f>IF(COUNTIF($A$7:$A409, $A409)&gt;1, 0, IF($E409="", "", I409+J409+M409+N409+P409-R409))</f>
        <v>466280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484060</v>
      </c>
      <c r="L409" s="92">
        <f>IFERROR(VLOOKUP($E409, V一般接種!$A:$G, L$4, FALSE), 0)</f>
        <v>127089</v>
      </c>
      <c r="M409" s="92">
        <f>IFERROR(VLOOKUP($E409, V一般接種!$A:$G, M$4, FALSE), 0)</f>
        <v>978</v>
      </c>
      <c r="N409" s="93">
        <f>IFERROR(VLOOKUP($E409, V一般接種!$A:$G, N$4, FALSE), 0)</f>
        <v>465302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484060</v>
      </c>
      <c r="L410" s="92">
        <f>IFERROR(VLOOKUP($E410, V一般接種!$A:$G, L$4, FALSE), 0)</f>
        <v>127089</v>
      </c>
      <c r="M410" s="92">
        <f>IFERROR(VLOOKUP($E410, V一般接種!$A:$G, M$4, FALSE), 0)</f>
        <v>978</v>
      </c>
      <c r="N410" s="93">
        <f>IFERROR(VLOOKUP($E410, V一般接種!$A:$G, N$4, FALSE), 0)</f>
        <v>465302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484060</v>
      </c>
      <c r="L411" s="92">
        <f>IFERROR(VLOOKUP($E411, V一般接種!$A:$G, L$4, FALSE), 0)</f>
        <v>127089</v>
      </c>
      <c r="M411" s="92">
        <f>IFERROR(VLOOKUP($E411, V一般接種!$A:$G, M$4, FALSE), 0)</f>
        <v>978</v>
      </c>
      <c r="N411" s="93">
        <f>IFERROR(VLOOKUP($E411, V一般接種!$A:$G, N$4, FALSE), 0)</f>
        <v>465302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602375</v>
      </c>
      <c r="C412" s="110">
        <f>IF(COUNTIF($A$7:$A412, $A412)&gt;1, 0, IF($E412="", "", I412+J412+M412+N412+P412-R412))</f>
        <v>459117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479878</v>
      </c>
      <c r="L412" s="92">
        <f>IFERROR(VLOOKUP($E412, V一般接種!$A:$G, L$4, FALSE), 0)</f>
        <v>122497</v>
      </c>
      <c r="M412" s="92">
        <f>IFERROR(VLOOKUP($E412, V一般接種!$A:$G, M$4, FALSE), 0)</f>
        <v>1938</v>
      </c>
      <c r="N412" s="93">
        <f>IFERROR(VLOOKUP($E412, V一般接種!$A:$G, N$4, FALSE), 0)</f>
        <v>457179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479878</v>
      </c>
      <c r="L413" s="92">
        <f>IFERROR(VLOOKUP($E413, V一般接種!$A:$G, L$4, FALSE), 0)</f>
        <v>122497</v>
      </c>
      <c r="M413" s="92">
        <f>IFERROR(VLOOKUP($E413, V一般接種!$A:$G, M$4, FALSE), 0)</f>
        <v>1938</v>
      </c>
      <c r="N413" s="93">
        <f>IFERROR(VLOOKUP($E413, V一般接種!$A:$G, N$4, FALSE), 0)</f>
        <v>457179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479878</v>
      </c>
      <c r="L414" s="92">
        <f>IFERROR(VLOOKUP($E414, V一般接種!$A:$G, L$4, FALSE), 0)</f>
        <v>122497</v>
      </c>
      <c r="M414" s="92">
        <f>IFERROR(VLOOKUP($E414, V一般接種!$A:$G, M$4, FALSE), 0)</f>
        <v>1938</v>
      </c>
      <c r="N414" s="93">
        <f>IFERROR(VLOOKUP($E414, V一般接種!$A:$G, N$4, FALSE), 0)</f>
        <v>457179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568043</v>
      </c>
      <c r="C415" s="110">
        <f>IF(COUNTIF($A$7:$A415, $A415)&gt;1, 0, IF($E415="", "", I415+J415+M415+N415+P415-R415))</f>
        <v>443779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468688</v>
      </c>
      <c r="L415" s="92">
        <f>IFERROR(VLOOKUP($E415, V一般接種!$A:$G, L$4, FALSE), 0)</f>
        <v>99355</v>
      </c>
      <c r="M415" s="92">
        <f>IFERROR(VLOOKUP($E415, V一般接種!$A:$G, M$4, FALSE), 0)</f>
        <v>2036</v>
      </c>
      <c r="N415" s="93">
        <f>IFERROR(VLOOKUP($E415, V一般接種!$A:$G, N$4, FALSE), 0)</f>
        <v>441743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468688</v>
      </c>
      <c r="L416" s="92">
        <f>IFERROR(VLOOKUP($E416, V一般接種!$A:$G, L$4, FALSE), 0)</f>
        <v>99355</v>
      </c>
      <c r="M416" s="92">
        <f>IFERROR(VLOOKUP($E416, V一般接種!$A:$G, M$4, FALSE), 0)</f>
        <v>2036</v>
      </c>
      <c r="N416" s="93">
        <f>IFERROR(VLOOKUP($E416, V一般接種!$A:$G, N$4, FALSE), 0)</f>
        <v>441743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468688</v>
      </c>
      <c r="L417" s="92">
        <f>IFERROR(VLOOKUP($E417, V一般接種!$A:$G, L$4, FALSE), 0)</f>
        <v>99355</v>
      </c>
      <c r="M417" s="92">
        <f>IFERROR(VLOOKUP($E417, V一般接種!$A:$G, M$4, FALSE), 0)</f>
        <v>2036</v>
      </c>
      <c r="N417" s="93">
        <f>IFERROR(VLOOKUP($E417, V一般接種!$A:$G, N$4, FALSE), 0)</f>
        <v>441743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640318</v>
      </c>
      <c r="C418" s="110">
        <f>IF(COUNTIF($A$7:$A418, $A418)&gt;1, 0, IF($E418="", "", I418+J418+M418+N418+P418-R418))</f>
        <v>490311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523174</v>
      </c>
      <c r="L418" s="92">
        <f>IFERROR(VLOOKUP($E418, V一般接種!$A:$G, L$4, FALSE), 0)</f>
        <v>117144</v>
      </c>
      <c r="M418" s="92">
        <f>IFERROR(VLOOKUP($E418, V一般接種!$A:$G, M$4, FALSE), 0)</f>
        <v>990</v>
      </c>
      <c r="N418" s="93">
        <f>IFERROR(VLOOKUP($E418, V一般接種!$A:$G, N$4, FALSE), 0)</f>
        <v>489321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523174</v>
      </c>
      <c r="L419" s="92">
        <f>IFERROR(VLOOKUP($E419, V一般接種!$A:$G, L$4, FALSE), 0)</f>
        <v>117144</v>
      </c>
      <c r="M419" s="92">
        <f>IFERROR(VLOOKUP($E419, V一般接種!$A:$G, M$4, FALSE), 0)</f>
        <v>990</v>
      </c>
      <c r="N419" s="93">
        <f>IFERROR(VLOOKUP($E419, V一般接種!$A:$G, N$4, FALSE), 0)</f>
        <v>489321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523174</v>
      </c>
      <c r="L420" s="92">
        <f>IFERROR(VLOOKUP($E420, V一般接種!$A:$G, L$4, FALSE), 0)</f>
        <v>117144</v>
      </c>
      <c r="M420" s="92">
        <f>IFERROR(VLOOKUP($E420, V一般接種!$A:$G, M$4, FALSE), 0)</f>
        <v>990</v>
      </c>
      <c r="N420" s="93">
        <f>IFERROR(VLOOKUP($E420, V一般接種!$A:$G, N$4, FALSE), 0)</f>
        <v>489321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729427</v>
      </c>
      <c r="C421" s="110">
        <f>IF(COUNTIF($A$7:$A421, $A421)&gt;1, 0, IF($E421="", "", I421+J421+M421+N421+P421-R421))</f>
        <v>606050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590185</v>
      </c>
      <c r="L421" s="92">
        <f>IFERROR(VLOOKUP($E421, V一般接種!$A:$G, L$4, FALSE), 0)</f>
        <v>139242</v>
      </c>
      <c r="M421" s="92">
        <f>IFERROR(VLOOKUP($E421, V一般接種!$A:$G, M$4, FALSE), 0)</f>
        <v>546</v>
      </c>
      <c r="N421" s="93">
        <f>IFERROR(VLOOKUP($E421, V一般接種!$A:$G, N$4, FALSE), 0)</f>
        <v>605504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590185</v>
      </c>
      <c r="L422" s="92">
        <f>IFERROR(VLOOKUP($E422, V一般接種!$A:$G, L$4, FALSE), 0)</f>
        <v>139242</v>
      </c>
      <c r="M422" s="92">
        <f>IFERROR(VLOOKUP($E422, V一般接種!$A:$G, M$4, FALSE), 0)</f>
        <v>546</v>
      </c>
      <c r="N422" s="93">
        <f>IFERROR(VLOOKUP($E422, V一般接種!$A:$G, N$4, FALSE), 0)</f>
        <v>605504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590185</v>
      </c>
      <c r="L423" s="92">
        <f>IFERROR(VLOOKUP($E423, V一般接種!$A:$G, L$4, FALSE), 0)</f>
        <v>139242</v>
      </c>
      <c r="M423" s="92">
        <f>IFERROR(VLOOKUP($E423, V一般接種!$A:$G, M$4, FALSE), 0)</f>
        <v>546</v>
      </c>
      <c r="N423" s="93">
        <f>IFERROR(VLOOKUP($E423, V一般接種!$A:$G, N$4, FALSE), 0)</f>
        <v>605504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3318946</v>
      </c>
      <c r="C424" s="110">
        <f>IF(COUNTIF($A$7:$A424, $A424)&gt;1, 0, IF($E424="", "", I424+J424+M424+N424+P424-R424))</f>
        <v>2993693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474731</v>
      </c>
      <c r="L424" s="92">
        <f>IFERROR(VLOOKUP($E424, V一般接種!$A:$G, L$4, FALSE), 0)</f>
        <v>123337</v>
      </c>
      <c r="M424" s="92">
        <f>IFERROR(VLOOKUP($E424, V一般接種!$A:$G, M$4, FALSE), 0)</f>
        <v>1130</v>
      </c>
      <c r="N424" s="93">
        <f>IFERROR(VLOOKUP($E424, V一般接種!$A:$G, N$4, FALSE), 0)</f>
        <v>503763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474731</v>
      </c>
      <c r="L425" s="92">
        <f>IFERROR(VLOOKUP($E425, V一般接種!$A:$G, L$4, FALSE), 0)</f>
        <v>123337</v>
      </c>
      <c r="M425" s="92">
        <f>IFERROR(VLOOKUP($E425, V一般接種!$A:$G, M$4, FALSE), 0)</f>
        <v>1130</v>
      </c>
      <c r="N425" s="93">
        <f>IFERROR(VLOOKUP($E425, V一般接種!$A:$G, N$4, FALSE), 0)</f>
        <v>503763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474731</v>
      </c>
      <c r="L426" s="92">
        <f>IFERROR(VLOOKUP($E426, V一般接種!$A:$G, L$4, FALSE), 0)</f>
        <v>123337</v>
      </c>
      <c r="M426" s="92">
        <f>IFERROR(VLOOKUP($E426, V一般接種!$A:$G, M$4, FALSE), 0)</f>
        <v>1130</v>
      </c>
      <c r="N426" s="93">
        <f>IFERROR(VLOOKUP($E426, V一般接種!$A:$G, N$4, FALSE), 0)</f>
        <v>503763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388671</v>
      </c>
      <c r="C427" s="110">
        <f>IF(COUNTIF($A$7:$A427, $A427)&gt;1, 0, IF($E427="", "", I427+J427+M427+N427+P427-R427))</f>
        <v>139622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253253</v>
      </c>
      <c r="L427" s="92">
        <f>IFERROR(VLOOKUP($E427, V一般接種!$A:$G, L$4, FALSE), 0)</f>
        <v>135418</v>
      </c>
      <c r="M427" s="92">
        <f>IFERROR(VLOOKUP($E427, V一般接種!$A:$G, M$4, FALSE), 0)</f>
        <v>1329</v>
      </c>
      <c r="N427" s="93">
        <f>IFERROR(VLOOKUP($E427, V一般接種!$A:$G, N$4, FALSE), 0)</f>
        <v>138293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253253</v>
      </c>
      <c r="L428" s="92">
        <f>IFERROR(VLOOKUP($E428, V一般接種!$A:$G, L$4, FALSE), 0)</f>
        <v>135418</v>
      </c>
      <c r="M428" s="92">
        <f>IFERROR(VLOOKUP($E428, V一般接種!$A:$G, M$4, FALSE), 0)</f>
        <v>1329</v>
      </c>
      <c r="N428" s="93">
        <f>IFERROR(VLOOKUP($E428, V一般接種!$A:$G, N$4, FALSE), 0)</f>
        <v>138293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253253</v>
      </c>
      <c r="L429" s="92">
        <f>IFERROR(VLOOKUP($E429, V一般接種!$A:$G, L$4, FALSE), 0)</f>
        <v>135418</v>
      </c>
      <c r="M429" s="92">
        <f>IFERROR(VLOOKUP($E429, V一般接種!$A:$G, M$4, FALSE), 0)</f>
        <v>1329</v>
      </c>
      <c r="N429" s="93">
        <f>IFERROR(VLOOKUP($E429, V一般接種!$A:$G, N$4, FALSE), 0)</f>
        <v>138293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649719</v>
      </c>
      <c r="C430" s="110">
        <f>IF(COUNTIF($A$7:$A430, $A430)&gt;1, 0, IF($E430="", "", I430+J430+M430+N430+P430-R430))</f>
        <v>397722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509161</v>
      </c>
      <c r="L430" s="92">
        <f>IFERROR(VLOOKUP($E430, V一般接種!$A:$G, L$4, FALSE), 0)</f>
        <v>140558</v>
      </c>
      <c r="M430" s="92">
        <f>IFERROR(VLOOKUP($E430, V一般接種!$A:$G, M$4, FALSE), 0)</f>
        <v>1623</v>
      </c>
      <c r="N430" s="93">
        <f>IFERROR(VLOOKUP($E430, V一般接種!$A:$G, N$4, FALSE), 0)</f>
        <v>396099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509161</v>
      </c>
      <c r="L431" s="92">
        <f>IFERROR(VLOOKUP($E431, V一般接種!$A:$G, L$4, FALSE), 0)</f>
        <v>140558</v>
      </c>
      <c r="M431" s="92">
        <f>IFERROR(VLOOKUP($E431, V一般接種!$A:$G, M$4, FALSE), 0)</f>
        <v>1623</v>
      </c>
      <c r="N431" s="93">
        <f>IFERROR(VLOOKUP($E431, V一般接種!$A:$G, N$4, FALSE), 0)</f>
        <v>396099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509161</v>
      </c>
      <c r="L432" s="92">
        <f>IFERROR(VLOOKUP($E432, V一般接種!$A:$G, L$4, FALSE), 0)</f>
        <v>140558</v>
      </c>
      <c r="M432" s="92">
        <f>IFERROR(VLOOKUP($E432, V一般接種!$A:$G, M$4, FALSE), 0)</f>
        <v>1623</v>
      </c>
      <c r="N432" s="93">
        <f>IFERROR(VLOOKUP($E432, V一般接種!$A:$G, N$4, FALSE), 0)</f>
        <v>396099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643682</v>
      </c>
      <c r="C433" s="110">
        <f>IF(COUNTIF($A$7:$A433, $A433)&gt;1, 0, IF($E433="", "", I433+J433+M433+N433+P433-R433))</f>
        <v>379456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497157</v>
      </c>
      <c r="L433" s="92">
        <f>IFERROR(VLOOKUP($E433, V一般接種!$A:$G, L$4, FALSE), 0)</f>
        <v>146525</v>
      </c>
      <c r="M433" s="92">
        <f>IFERROR(VLOOKUP($E433, V一般接種!$A:$G, M$4, FALSE), 0)</f>
        <v>1837</v>
      </c>
      <c r="N433" s="93">
        <f>IFERROR(VLOOKUP($E433, V一般接種!$A:$G, N$4, FALSE), 0)</f>
        <v>377619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497157</v>
      </c>
      <c r="L434" s="92">
        <f>IFERROR(VLOOKUP($E434, V一般接種!$A:$G, L$4, FALSE), 0)</f>
        <v>146525</v>
      </c>
      <c r="M434" s="92">
        <f>IFERROR(VLOOKUP($E434, V一般接種!$A:$G, M$4, FALSE), 0)</f>
        <v>1837</v>
      </c>
      <c r="N434" s="93">
        <f>IFERROR(VLOOKUP($E434, V一般接種!$A:$G, N$4, FALSE), 0)</f>
        <v>377619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497157</v>
      </c>
      <c r="L435" s="92">
        <f>IFERROR(VLOOKUP($E435, V一般接種!$A:$G, L$4, FALSE), 0)</f>
        <v>146525</v>
      </c>
      <c r="M435" s="92">
        <f>IFERROR(VLOOKUP($E435, V一般接種!$A:$G, M$4, FALSE), 0)</f>
        <v>1837</v>
      </c>
      <c r="N435" s="93">
        <f>IFERROR(VLOOKUP($E435, V一般接種!$A:$G, N$4, FALSE), 0)</f>
        <v>377619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420211</v>
      </c>
      <c r="C436" s="110">
        <f>IF(COUNTIF($A$7:$A436, $A436)&gt;1, 0, IF($E436="", "", I436+J436+M436+N436+P436-R436))</f>
        <v>380179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262949</v>
      </c>
      <c r="L436" s="92">
        <f>IFERROR(VLOOKUP($E436, V一般接種!$A:$G, L$4, FALSE), 0)</f>
        <v>157262</v>
      </c>
      <c r="M436" s="92">
        <f>IFERROR(VLOOKUP($E436, V一般接種!$A:$G, M$4, FALSE), 0)</f>
        <v>1994</v>
      </c>
      <c r="N436" s="93">
        <f>IFERROR(VLOOKUP($E436, V一般接種!$A:$G, N$4, FALSE), 0)</f>
        <v>378185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262949</v>
      </c>
      <c r="L437" s="92">
        <f>IFERROR(VLOOKUP($E437, V一般接種!$A:$G, L$4, FALSE), 0)</f>
        <v>157262</v>
      </c>
      <c r="M437" s="92">
        <f>IFERROR(VLOOKUP($E437, V一般接種!$A:$G, M$4, FALSE), 0)</f>
        <v>1994</v>
      </c>
      <c r="N437" s="93">
        <f>IFERROR(VLOOKUP($E437, V一般接種!$A:$G, N$4, FALSE), 0)</f>
        <v>378185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262949</v>
      </c>
      <c r="L438" s="92">
        <f>IFERROR(VLOOKUP($E438, V一般接種!$A:$G, L$4, FALSE), 0)</f>
        <v>157262</v>
      </c>
      <c r="M438" s="92">
        <f>IFERROR(VLOOKUP($E438, V一般接種!$A:$G, M$4, FALSE), 0)</f>
        <v>1994</v>
      </c>
      <c r="N438" s="93">
        <f>IFERROR(VLOOKUP($E438, V一般接種!$A:$G, N$4, FALSE), 0)</f>
        <v>378185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738632</v>
      </c>
      <c r="C439" s="110">
        <f>IF(COUNTIF($A$7:$A439, $A439)&gt;1, 0, IF($E439="", "", I439+J439+M439+N439+P439-R439))</f>
        <v>291110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575618</v>
      </c>
      <c r="L439" s="92">
        <f>IFERROR(VLOOKUP($E439, V一般接種!$A:$G, L$4, FALSE), 0)</f>
        <v>163014</v>
      </c>
      <c r="M439" s="92">
        <f>IFERROR(VLOOKUP($E439, V一般接種!$A:$G, M$4, FALSE), 0)</f>
        <v>2072</v>
      </c>
      <c r="N439" s="93">
        <f>IFERROR(VLOOKUP($E439, V一般接種!$A:$G, N$4, FALSE), 0)</f>
        <v>289038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575618</v>
      </c>
      <c r="L440" s="92">
        <f>IFERROR(VLOOKUP($E440, V一般接種!$A:$G, L$4, FALSE), 0)</f>
        <v>163014</v>
      </c>
      <c r="M440" s="92">
        <f>IFERROR(VLOOKUP($E440, V一般接種!$A:$G, M$4, FALSE), 0)</f>
        <v>2072</v>
      </c>
      <c r="N440" s="93">
        <f>IFERROR(VLOOKUP($E440, V一般接種!$A:$G, N$4, FALSE), 0)</f>
        <v>289038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575618</v>
      </c>
      <c r="L441" s="92">
        <f>IFERROR(VLOOKUP($E441, V一般接種!$A:$G, L$4, FALSE), 0)</f>
        <v>163014</v>
      </c>
      <c r="M441" s="92">
        <f>IFERROR(VLOOKUP($E441, V一般接種!$A:$G, M$4, FALSE), 0)</f>
        <v>2072</v>
      </c>
      <c r="N441" s="93">
        <f>IFERROR(VLOOKUP($E441, V一般接種!$A:$G, N$4, FALSE), 0)</f>
        <v>289038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954558</v>
      </c>
      <c r="C442" s="110">
        <f>IF(COUNTIF($A$7:$A442, $A442)&gt;1, 0, IF($E442="", "", I442+J442+M442+N442+P442-R442))</f>
        <v>331702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767050</v>
      </c>
      <c r="L442" s="92">
        <f>IFERROR(VLOOKUP($E442, V一般接種!$A:$G, L$4, FALSE), 0)</f>
        <v>187508</v>
      </c>
      <c r="M442" s="92">
        <f>IFERROR(VLOOKUP($E442, V一般接種!$A:$G, M$4, FALSE), 0)</f>
        <v>1946</v>
      </c>
      <c r="N442" s="93">
        <f>IFERROR(VLOOKUP($E442, V一般接種!$A:$G, N$4, FALSE), 0)</f>
        <v>329756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767050</v>
      </c>
      <c r="L443" s="92">
        <f>IFERROR(VLOOKUP($E443, V一般接種!$A:$G, L$4, FALSE), 0)</f>
        <v>187508</v>
      </c>
      <c r="M443" s="92">
        <f>IFERROR(VLOOKUP($E443, V一般接種!$A:$G, M$4, FALSE), 0)</f>
        <v>1946</v>
      </c>
      <c r="N443" s="93">
        <f>IFERROR(VLOOKUP($E443, V一般接種!$A:$G, N$4, FALSE), 0)</f>
        <v>329756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767050</v>
      </c>
      <c r="L444" s="92">
        <f>IFERROR(VLOOKUP($E444, V一般接種!$A:$G, L$4, FALSE), 0)</f>
        <v>187508</v>
      </c>
      <c r="M444" s="92">
        <f>IFERROR(VLOOKUP($E444, V一般接種!$A:$G, M$4, FALSE), 0)</f>
        <v>1946</v>
      </c>
      <c r="N444" s="93">
        <f>IFERROR(VLOOKUP($E444, V一般接種!$A:$G, N$4, FALSE), 0)</f>
        <v>329756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3175244</v>
      </c>
      <c r="C445" s="110">
        <f>IF(COUNTIF($A$7:$A445, $A445)&gt;1, 0, IF($E445="", "", I445+J445+M445+N445+P445-R445))</f>
        <v>2350306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605535</v>
      </c>
      <c r="L445" s="92">
        <f>IFERROR(VLOOKUP($E445, V一般接種!$A:$G, L$4, FALSE), 0)</f>
        <v>170150</v>
      </c>
      <c r="M445" s="92">
        <f>IFERROR(VLOOKUP($E445, V一般接種!$A:$G, M$4, FALSE), 0)</f>
        <v>1581</v>
      </c>
      <c r="N445" s="93">
        <f>IFERROR(VLOOKUP($E445, V一般接種!$A:$G, N$4, FALSE), 0)</f>
        <v>285630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605535</v>
      </c>
      <c r="L446" s="92">
        <f>IFERROR(VLOOKUP($E446, V一般接種!$A:$G, L$4, FALSE), 0)</f>
        <v>170150</v>
      </c>
      <c r="M446" s="92">
        <f>IFERROR(VLOOKUP($E446, V一般接種!$A:$G, M$4, FALSE), 0)</f>
        <v>1581</v>
      </c>
      <c r="N446" s="93">
        <f>IFERROR(VLOOKUP($E446, V一般接種!$A:$G, N$4, FALSE), 0)</f>
        <v>285630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605535</v>
      </c>
      <c r="L447" s="92">
        <f>IFERROR(VLOOKUP($E447, V一般接種!$A:$G, L$4, FALSE), 0)</f>
        <v>170150</v>
      </c>
      <c r="M447" s="92">
        <f>IFERROR(VLOOKUP($E447, V一般接種!$A:$G, M$4, FALSE), 0)</f>
        <v>1581</v>
      </c>
      <c r="N447" s="93">
        <f>IFERROR(VLOOKUP($E447, V一般接種!$A:$G, N$4, FALSE), 0)</f>
        <v>285630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616567</v>
      </c>
      <c r="C448" s="110">
        <f>IF(COUNTIF($A$7:$A448, $A448)&gt;1, 0, IF($E448="", "", I448+J448+M448+N448+P448-R448))</f>
        <v>342683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463255</v>
      </c>
      <c r="L448" s="92">
        <f>IFERROR(VLOOKUP($E448, V一般接種!$A:$G, L$4, FALSE), 0)</f>
        <v>153312</v>
      </c>
      <c r="M448" s="92">
        <f>IFERROR(VLOOKUP($E448, V一般接種!$A:$G, M$4, FALSE), 0)</f>
        <v>1516</v>
      </c>
      <c r="N448" s="93">
        <f>IFERROR(VLOOKUP($E448, V一般接種!$A:$G, N$4, FALSE), 0)</f>
        <v>341167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463255</v>
      </c>
      <c r="L449" s="92">
        <f>IFERROR(VLOOKUP($E449, V一般接種!$A:$G, L$4, FALSE), 0)</f>
        <v>153312</v>
      </c>
      <c r="M449" s="92">
        <f>IFERROR(VLOOKUP($E449, V一般接種!$A:$G, M$4, FALSE), 0)</f>
        <v>1516</v>
      </c>
      <c r="N449" s="93">
        <f>IFERROR(VLOOKUP($E449, V一般接種!$A:$G, N$4, FALSE), 0)</f>
        <v>341167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463255</v>
      </c>
      <c r="L450" s="92">
        <f>IFERROR(VLOOKUP($E450, V一般接種!$A:$G, L$4, FALSE), 0)</f>
        <v>153312</v>
      </c>
      <c r="M450" s="92">
        <f>IFERROR(VLOOKUP($E450, V一般接種!$A:$G, M$4, FALSE), 0)</f>
        <v>1516</v>
      </c>
      <c r="N450" s="93">
        <f>IFERROR(VLOOKUP($E450, V一般接種!$A:$G, N$4, FALSE), 0)</f>
        <v>341167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629264</v>
      </c>
      <c r="C451" s="110">
        <f>IF(COUNTIF($A$7:$A451, $A451)&gt;1, 0, IF($E451="", "", I451+J451+M451+N451+P451-R451))</f>
        <v>436585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474527</v>
      </c>
      <c r="L451" s="92">
        <f>IFERROR(VLOOKUP($E451, V一般接種!$A:$G, L$4, FALSE), 0)</f>
        <v>154737</v>
      </c>
      <c r="M451" s="92">
        <f>IFERROR(VLOOKUP($E451, V一般接種!$A:$G, M$4, FALSE), 0)</f>
        <v>1744</v>
      </c>
      <c r="N451" s="93">
        <f>IFERROR(VLOOKUP($E451, V一般接種!$A:$G, N$4, FALSE), 0)</f>
        <v>434841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474527</v>
      </c>
      <c r="L452" s="92">
        <f>IFERROR(VLOOKUP($E452, V一般接種!$A:$G, L$4, FALSE), 0)</f>
        <v>154737</v>
      </c>
      <c r="M452" s="92">
        <f>IFERROR(VLOOKUP($E452, V一般接種!$A:$G, M$4, FALSE), 0)</f>
        <v>1744</v>
      </c>
      <c r="N452" s="93">
        <f>IFERROR(VLOOKUP($E452, V一般接種!$A:$G, N$4, FALSE), 0)</f>
        <v>434841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474527</v>
      </c>
      <c r="L453" s="92">
        <f>IFERROR(VLOOKUP($E453, V一般接種!$A:$G, L$4, FALSE), 0)</f>
        <v>154737</v>
      </c>
      <c r="M453" s="92">
        <f>IFERROR(VLOOKUP($E453, V一般接種!$A:$G, M$4, FALSE), 0)</f>
        <v>1744</v>
      </c>
      <c r="N453" s="93">
        <f>IFERROR(VLOOKUP($E453, V一般接種!$A:$G, N$4, FALSE), 0)</f>
        <v>434841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596316</v>
      </c>
      <c r="C454" s="110">
        <f>IF(COUNTIF($A$7:$A454, $A454)&gt;1, 0, IF($E454="", "", I454+J454+M454+N454+P454-R454))</f>
        <v>464490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446246</v>
      </c>
      <c r="L454" s="92">
        <f>IFERROR(VLOOKUP($E454, V一般接種!$A:$G, L$4, FALSE), 0)</f>
        <v>150070</v>
      </c>
      <c r="M454" s="92">
        <f>IFERROR(VLOOKUP($E454, V一般接種!$A:$G, M$4, FALSE), 0)</f>
        <v>1520</v>
      </c>
      <c r="N454" s="93">
        <f>IFERROR(VLOOKUP($E454, V一般接種!$A:$G, N$4, FALSE), 0)</f>
        <v>462970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446246</v>
      </c>
      <c r="L455" s="92">
        <f>IFERROR(VLOOKUP($E455, V一般接種!$A:$G, L$4, FALSE), 0)</f>
        <v>150070</v>
      </c>
      <c r="M455" s="92">
        <f>IFERROR(VLOOKUP($E455, V一般接種!$A:$G, M$4, FALSE), 0)</f>
        <v>1520</v>
      </c>
      <c r="N455" s="93">
        <f>IFERROR(VLOOKUP($E455, V一般接種!$A:$G, N$4, FALSE), 0)</f>
        <v>462970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446246</v>
      </c>
      <c r="L456" s="92">
        <f>IFERROR(VLOOKUP($E456, V一般接種!$A:$G, L$4, FALSE), 0)</f>
        <v>150070</v>
      </c>
      <c r="M456" s="92">
        <f>IFERROR(VLOOKUP($E456, V一般接種!$A:$G, M$4, FALSE), 0)</f>
        <v>1520</v>
      </c>
      <c r="N456" s="93">
        <f>IFERROR(VLOOKUP($E456, V一般接種!$A:$G, N$4, FALSE), 0)</f>
        <v>462970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583438</v>
      </c>
      <c r="C457" s="110">
        <f>IF(COUNTIF($A$7:$A457, $A457)&gt;1, 0, IF($E457="", "", I457+J457+M457+N457+P457-R457))</f>
        <v>450465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423783</v>
      </c>
      <c r="L457" s="92">
        <f>IFERROR(VLOOKUP($E457, V一般接種!$A:$G, L$4, FALSE), 0)</f>
        <v>159655</v>
      </c>
      <c r="M457" s="92">
        <f>IFERROR(VLOOKUP($E457, V一般接種!$A:$G, M$4, FALSE), 0)</f>
        <v>1850</v>
      </c>
      <c r="N457" s="93">
        <f>IFERROR(VLOOKUP($E457, V一般接種!$A:$G, N$4, FALSE), 0)</f>
        <v>448615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423783</v>
      </c>
      <c r="L458" s="92">
        <f>IFERROR(VLOOKUP($E458, V一般接種!$A:$G, L$4, FALSE), 0)</f>
        <v>159655</v>
      </c>
      <c r="M458" s="92">
        <f>IFERROR(VLOOKUP($E458, V一般接種!$A:$G, M$4, FALSE), 0)</f>
        <v>1850</v>
      </c>
      <c r="N458" s="93">
        <f>IFERROR(VLOOKUP($E458, V一般接種!$A:$G, N$4, FALSE), 0)</f>
        <v>448615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423783</v>
      </c>
      <c r="L459" s="92">
        <f>IFERROR(VLOOKUP($E459, V一般接種!$A:$G, L$4, FALSE), 0)</f>
        <v>159655</v>
      </c>
      <c r="M459" s="92">
        <f>IFERROR(VLOOKUP($E459, V一般接種!$A:$G, M$4, FALSE), 0)</f>
        <v>1850</v>
      </c>
      <c r="N459" s="93">
        <f>IFERROR(VLOOKUP($E459, V一般接種!$A:$G, N$4, FALSE), 0)</f>
        <v>448615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647476</v>
      </c>
      <c r="C460" s="110">
        <f>IF(COUNTIF($A$7:$A460, $A460)&gt;1, 0, IF($E460="", "", I460+J460+M460+N460+P460-R460))</f>
        <v>518377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466551</v>
      </c>
      <c r="L460" s="92">
        <f>IFERROR(VLOOKUP($E460, V一般接種!$A:$G, L$4, FALSE), 0)</f>
        <v>180925</v>
      </c>
      <c r="M460" s="92">
        <f>IFERROR(VLOOKUP($E460, V一般接種!$A:$G, M$4, FALSE), 0)</f>
        <v>1622</v>
      </c>
      <c r="N460" s="93">
        <f>IFERROR(VLOOKUP($E460, V一般接種!$A:$G, N$4, FALSE), 0)</f>
        <v>516755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466551</v>
      </c>
      <c r="L461" s="92">
        <f>IFERROR(VLOOKUP($E461, V一般接種!$A:$G, L$4, FALSE), 0)</f>
        <v>180925</v>
      </c>
      <c r="M461" s="92">
        <f>IFERROR(VLOOKUP($E461, V一般接種!$A:$G, M$4, FALSE), 0)</f>
        <v>1622</v>
      </c>
      <c r="N461" s="93">
        <f>IFERROR(VLOOKUP($E461, V一般接種!$A:$G, N$4, FALSE), 0)</f>
        <v>516755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466551</v>
      </c>
      <c r="L462" s="92">
        <f>IFERROR(VLOOKUP($E462, V一般接種!$A:$G, L$4, FALSE), 0)</f>
        <v>180925</v>
      </c>
      <c r="M462" s="92">
        <f>IFERROR(VLOOKUP($E462, V一般接種!$A:$G, M$4, FALSE), 0)</f>
        <v>1622</v>
      </c>
      <c r="N462" s="93">
        <f>IFERROR(VLOOKUP($E462, V一般接種!$A:$G, N$4, FALSE), 0)</f>
        <v>516755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784495</v>
      </c>
      <c r="C463" s="110">
        <f>IF(COUNTIF($A$7:$A463, $A463)&gt;1, 0, IF($E463="", "", I463+J463+M463+N463+P463-R463))</f>
        <v>625425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583428</v>
      </c>
      <c r="L463" s="92">
        <f>IFERROR(VLOOKUP($E463, V一般接種!$A:$G, L$4, FALSE), 0)</f>
        <v>201067</v>
      </c>
      <c r="M463" s="92">
        <f>IFERROR(VLOOKUP($E463, V一般接種!$A:$G, M$4, FALSE), 0)</f>
        <v>1825</v>
      </c>
      <c r="N463" s="93">
        <f>IFERROR(VLOOKUP($E463, V一般接種!$A:$G, N$4, FALSE), 0)</f>
        <v>623600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583428</v>
      </c>
      <c r="L464" s="92">
        <f>IFERROR(VLOOKUP($E464, V一般接種!$A:$G, L$4, FALSE), 0)</f>
        <v>201067</v>
      </c>
      <c r="M464" s="92">
        <f>IFERROR(VLOOKUP($E464, V一般接種!$A:$G, M$4, FALSE), 0)</f>
        <v>1825</v>
      </c>
      <c r="N464" s="93">
        <f>IFERROR(VLOOKUP($E464, V一般接種!$A:$G, N$4, FALSE), 0)</f>
        <v>623600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583428</v>
      </c>
      <c r="L465" s="92">
        <f>IFERROR(VLOOKUP($E465, V一般接種!$A:$G, L$4, FALSE), 0)</f>
        <v>201067</v>
      </c>
      <c r="M465" s="92">
        <f>IFERROR(VLOOKUP($E465, V一般接種!$A:$G, M$4, FALSE), 0)</f>
        <v>1825</v>
      </c>
      <c r="N465" s="93">
        <f>IFERROR(VLOOKUP($E465, V一般接種!$A:$G, N$4, FALSE), 0)</f>
        <v>623600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2766389</v>
      </c>
      <c r="C466" s="110">
        <f>IF(COUNTIF($A$7:$A466, $A466)&gt;1, 0, IF($E466="", "", I466+J466+M466+N466+P466-R466))</f>
        <v>2262120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457876</v>
      </c>
      <c r="L466" s="92">
        <f>IFERROR(VLOOKUP($E466, V一般接種!$A:$G, L$4, FALSE), 0)</f>
        <v>159436</v>
      </c>
      <c r="M466" s="92">
        <f>IFERROR(VLOOKUP($E466, V一般接種!$A:$G, M$4, FALSE), 0)</f>
        <v>1647</v>
      </c>
      <c r="N466" s="93">
        <f>IFERROR(VLOOKUP($E466, V一般接種!$A:$G, N$4, FALSE), 0)</f>
        <v>503326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457876</v>
      </c>
      <c r="L467" s="92">
        <f>IFERROR(VLOOKUP($E467, V一般接種!$A:$G, L$4, FALSE), 0)</f>
        <v>159436</v>
      </c>
      <c r="M467" s="92">
        <f>IFERROR(VLOOKUP($E467, V一般接種!$A:$G, M$4, FALSE), 0)</f>
        <v>1647</v>
      </c>
      <c r="N467" s="93">
        <f>IFERROR(VLOOKUP($E467, V一般接種!$A:$G, N$4, FALSE), 0)</f>
        <v>503326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457876</v>
      </c>
      <c r="L468" s="92">
        <f>IFERROR(VLOOKUP($E468, V一般接種!$A:$G, L$4, FALSE), 0)</f>
        <v>159436</v>
      </c>
      <c r="M468" s="92">
        <f>IFERROR(VLOOKUP($E468, V一般接種!$A:$G, M$4, FALSE), 0)</f>
        <v>1647</v>
      </c>
      <c r="N468" s="93">
        <f>IFERROR(VLOOKUP($E468, V一般接種!$A:$G, N$4, FALSE), 0)</f>
        <v>503326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508707</v>
      </c>
      <c r="C469" s="110">
        <f>IF(COUNTIF($A$7:$A469, $A469)&gt;1, 0, IF($E469="", "", I469+J469+M469+N469+P469-R469))</f>
        <v>439367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399516</v>
      </c>
      <c r="L469" s="92">
        <f>IFERROR(VLOOKUP($E469, V一般接種!$A:$G, L$4, FALSE), 0)</f>
        <v>109191</v>
      </c>
      <c r="M469" s="92">
        <f>IFERROR(VLOOKUP($E469, V一般接種!$A:$G, M$4, FALSE), 0)</f>
        <v>2308</v>
      </c>
      <c r="N469" s="93">
        <f>IFERROR(VLOOKUP($E469, V一般接種!$A:$G, N$4, FALSE), 0)</f>
        <v>437059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399516</v>
      </c>
      <c r="L470" s="92">
        <f>IFERROR(VLOOKUP($E470, V一般接種!$A:$G, L$4, FALSE), 0)</f>
        <v>109191</v>
      </c>
      <c r="M470" s="92">
        <f>IFERROR(VLOOKUP($E470, V一般接種!$A:$G, M$4, FALSE), 0)</f>
        <v>2308</v>
      </c>
      <c r="N470" s="93">
        <f>IFERROR(VLOOKUP($E470, V一般接種!$A:$G, N$4, FALSE), 0)</f>
        <v>437059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399516</v>
      </c>
      <c r="L471" s="92">
        <f>IFERROR(VLOOKUP($E471, V一般接種!$A:$G, L$4, FALSE), 0)</f>
        <v>109191</v>
      </c>
      <c r="M471" s="92">
        <f>IFERROR(VLOOKUP($E471, V一般接種!$A:$G, M$4, FALSE), 0)</f>
        <v>2308</v>
      </c>
      <c r="N471" s="93">
        <f>IFERROR(VLOOKUP($E471, V一般接種!$A:$G, N$4, FALSE), 0)</f>
        <v>437059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534853</v>
      </c>
      <c r="C472" s="110">
        <f>IF(COUNTIF($A$7:$A472, $A472)&gt;1, 0, IF($E472="", "", I472+J472+M472+N472+P472-R472))</f>
        <v>469691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430491</v>
      </c>
      <c r="L472" s="92">
        <f>IFERROR(VLOOKUP($E472, V一般接種!$A:$G, L$4, FALSE), 0)</f>
        <v>104362</v>
      </c>
      <c r="M472" s="92">
        <f>IFERROR(VLOOKUP($E472, V一般接種!$A:$G, M$4, FALSE), 0)</f>
        <v>1894</v>
      </c>
      <c r="N472" s="93">
        <f>IFERROR(VLOOKUP($E472, V一般接種!$A:$G, N$4, FALSE), 0)</f>
        <v>467797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430491</v>
      </c>
      <c r="L473" s="92">
        <f>IFERROR(VLOOKUP($E473, V一般接種!$A:$G, L$4, FALSE), 0)</f>
        <v>104362</v>
      </c>
      <c r="M473" s="92">
        <f>IFERROR(VLOOKUP($E473, V一般接種!$A:$G, M$4, FALSE), 0)</f>
        <v>1894</v>
      </c>
      <c r="N473" s="93">
        <f>IFERROR(VLOOKUP($E473, V一般接種!$A:$G, N$4, FALSE), 0)</f>
        <v>467797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430491</v>
      </c>
      <c r="L474" s="92">
        <f>IFERROR(VLOOKUP($E474, V一般接種!$A:$G, L$4, FALSE), 0)</f>
        <v>104362</v>
      </c>
      <c r="M474" s="92">
        <f>IFERROR(VLOOKUP($E474, V一般接種!$A:$G, M$4, FALSE), 0)</f>
        <v>1894</v>
      </c>
      <c r="N474" s="93">
        <f>IFERROR(VLOOKUP($E474, V一般接種!$A:$G, N$4, FALSE), 0)</f>
        <v>467797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512632</v>
      </c>
      <c r="C475" s="110">
        <f>IF(COUNTIF($A$7:$A475, $A475)&gt;1, 0, IF($E475="", "", I475+J475+M475+N475+P475-R475))</f>
        <v>468516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414869</v>
      </c>
      <c r="L475" s="92">
        <f>IFERROR(VLOOKUP($E475, V一般接種!$A:$G, L$4, FALSE), 0)</f>
        <v>97763</v>
      </c>
      <c r="M475" s="92">
        <f>IFERROR(VLOOKUP($E475, V一般接種!$A:$G, M$4, FALSE), 0)</f>
        <v>1579</v>
      </c>
      <c r="N475" s="93">
        <f>IFERROR(VLOOKUP($E475, V一般接種!$A:$G, N$4, FALSE), 0)</f>
        <v>466937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414869</v>
      </c>
      <c r="L476" s="92">
        <f>IFERROR(VLOOKUP($E476, V一般接種!$A:$G, L$4, FALSE), 0)</f>
        <v>97763</v>
      </c>
      <c r="M476" s="92">
        <f>IFERROR(VLOOKUP($E476, V一般接種!$A:$G, M$4, FALSE), 0)</f>
        <v>1579</v>
      </c>
      <c r="N476" s="93">
        <f>IFERROR(VLOOKUP($E476, V一般接種!$A:$G, N$4, FALSE), 0)</f>
        <v>466937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414869</v>
      </c>
      <c r="L477" s="92">
        <f>IFERROR(VLOOKUP($E477, V一般接種!$A:$G, L$4, FALSE), 0)</f>
        <v>97763</v>
      </c>
      <c r="M477" s="92">
        <f>IFERROR(VLOOKUP($E477, V一般接種!$A:$G, M$4, FALSE), 0)</f>
        <v>1579</v>
      </c>
      <c r="N477" s="93">
        <f>IFERROR(VLOOKUP($E477, V一般接種!$A:$G, N$4, FALSE), 0)</f>
        <v>466937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498428</v>
      </c>
      <c r="C478" s="110">
        <f>IF(COUNTIF($A$7:$A478, $A478)&gt;1, 0, IF($E478="", "", I478+J478+M478+N478+P478-R478))</f>
        <v>458007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397196</v>
      </c>
      <c r="L478" s="92">
        <f>IFERROR(VLOOKUP($E478, V一般接種!$A:$G, L$4, FALSE), 0)</f>
        <v>101232</v>
      </c>
      <c r="M478" s="92">
        <f>IFERROR(VLOOKUP($E478, V一般接種!$A:$G, M$4, FALSE), 0)</f>
        <v>1731</v>
      </c>
      <c r="N478" s="93">
        <f>IFERROR(VLOOKUP($E478, V一般接種!$A:$G, N$4, FALSE), 0)</f>
        <v>456276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397196</v>
      </c>
      <c r="L479" s="92">
        <f>IFERROR(VLOOKUP($E479, V一般接種!$A:$G, L$4, FALSE), 0)</f>
        <v>101232</v>
      </c>
      <c r="M479" s="92">
        <f>IFERROR(VLOOKUP($E479, V一般接種!$A:$G, M$4, FALSE), 0)</f>
        <v>1731</v>
      </c>
      <c r="N479" s="93">
        <f>IFERROR(VLOOKUP($E479, V一般接種!$A:$G, N$4, FALSE), 0)</f>
        <v>456276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397196</v>
      </c>
      <c r="L480" s="92">
        <f>IFERROR(VLOOKUP($E480, V一般接種!$A:$G, L$4, FALSE), 0)</f>
        <v>101232</v>
      </c>
      <c r="M480" s="92">
        <f>IFERROR(VLOOKUP($E480, V一般接種!$A:$G, M$4, FALSE), 0)</f>
        <v>1731</v>
      </c>
      <c r="N480" s="93">
        <f>IFERROR(VLOOKUP($E480, V一般接種!$A:$G, N$4, FALSE), 0)</f>
        <v>456276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574484</v>
      </c>
      <c r="C481" s="110">
        <f>IF(COUNTIF($A$7:$A481, $A481)&gt;1, 0, IF($E481="", "", I481+J481+M481+N481+P481-R481))</f>
        <v>536544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456769</v>
      </c>
      <c r="L481" s="92">
        <f>IFERROR(VLOOKUP($E481, V一般接種!$A:$G, L$4, FALSE), 0)</f>
        <v>117715</v>
      </c>
      <c r="M481" s="92">
        <f>IFERROR(VLOOKUP($E481, V一般接種!$A:$G, M$4, FALSE), 0)</f>
        <v>1990</v>
      </c>
      <c r="N481" s="93">
        <f>IFERROR(VLOOKUP($E481, V一般接種!$A:$G, N$4, FALSE), 0)</f>
        <v>534554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456769</v>
      </c>
      <c r="L482" s="92">
        <f>IFERROR(VLOOKUP($E482, V一般接種!$A:$G, L$4, FALSE), 0)</f>
        <v>117715</v>
      </c>
      <c r="M482" s="92">
        <f>IFERROR(VLOOKUP($E482, V一般接種!$A:$G, M$4, FALSE), 0)</f>
        <v>1990</v>
      </c>
      <c r="N482" s="93">
        <f>IFERROR(VLOOKUP($E482, V一般接種!$A:$G, N$4, FALSE), 0)</f>
        <v>534554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456769</v>
      </c>
      <c r="L483" s="92">
        <f>IFERROR(VLOOKUP($E483, V一般接種!$A:$G, L$4, FALSE), 0)</f>
        <v>117715</v>
      </c>
      <c r="M483" s="92">
        <f>IFERROR(VLOOKUP($E483, V一般接種!$A:$G, M$4, FALSE), 0)</f>
        <v>1990</v>
      </c>
      <c r="N483" s="93">
        <f>IFERROR(VLOOKUP($E483, V一般接種!$A:$G, N$4, FALSE), 0)</f>
        <v>534554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736581</v>
      </c>
      <c r="C484" s="110">
        <f>IF(COUNTIF($A$7:$A484, $A484)&gt;1, 0, IF($E484="", "", I484+J484+M484+N484+P484-R484))</f>
        <v>618025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597969</v>
      </c>
      <c r="L484" s="92">
        <f>IFERROR(VLOOKUP($E484, V一般接種!$A:$G, L$4, FALSE), 0)</f>
        <v>138612</v>
      </c>
      <c r="M484" s="92">
        <f>IFERROR(VLOOKUP($E484, V一般接種!$A:$G, M$4, FALSE), 0)</f>
        <v>2400</v>
      </c>
      <c r="N484" s="93">
        <f>IFERROR(VLOOKUP($E484, V一般接種!$A:$G, N$4, FALSE), 0)</f>
        <v>615625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597969</v>
      </c>
      <c r="L485" s="92">
        <f>IFERROR(VLOOKUP($E485, V一般接種!$A:$G, L$4, FALSE), 0)</f>
        <v>138612</v>
      </c>
      <c r="M485" s="92">
        <f>IFERROR(VLOOKUP($E485, V一般接種!$A:$G, M$4, FALSE), 0)</f>
        <v>2400</v>
      </c>
      <c r="N485" s="93">
        <f>IFERROR(VLOOKUP($E485, V一般接種!$A:$G, N$4, FALSE), 0)</f>
        <v>615625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597969</v>
      </c>
      <c r="L486" s="92">
        <f>IFERROR(VLOOKUP($E486, V一般接種!$A:$G, L$4, FALSE), 0)</f>
        <v>138612</v>
      </c>
      <c r="M486" s="92">
        <f>IFERROR(VLOOKUP($E486, V一般接種!$A:$G, M$4, FALSE), 0)</f>
        <v>2400</v>
      </c>
      <c r="N486" s="93">
        <f>IFERROR(VLOOKUP($E486, V一般接種!$A:$G, N$4, FALSE), 0)</f>
        <v>615625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2388866</v>
      </c>
      <c r="C487" s="110">
        <f>IF(COUNTIF($A$7:$A487, $A487)&gt;1, 0, IF($E487="", "", I487+J487+M487+N487+P487-R487))</f>
        <v>1960935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458105</v>
      </c>
      <c r="L487" s="92">
        <f>IFERROR(VLOOKUP($E487, V一般接種!$A:$G, L$4, FALSE), 0)</f>
        <v>116614</v>
      </c>
      <c r="M487" s="92">
        <f>IFERROR(VLOOKUP($E487, V一般接種!$A:$G, M$4, FALSE), 0)</f>
        <v>1559</v>
      </c>
      <c r="N487" s="93">
        <f>IFERROR(VLOOKUP($E487, V一般接種!$A:$G, N$4, FALSE), 0)</f>
        <v>464184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458105</v>
      </c>
      <c r="L488" s="92">
        <f>IFERROR(VLOOKUP($E488, V一般接種!$A:$G, L$4, FALSE), 0)</f>
        <v>116614</v>
      </c>
      <c r="M488" s="92">
        <f>IFERROR(VLOOKUP($E488, V一般接種!$A:$G, M$4, FALSE), 0)</f>
        <v>1559</v>
      </c>
      <c r="N488" s="93">
        <f>IFERROR(VLOOKUP($E488, V一般接種!$A:$G, N$4, FALSE), 0)</f>
        <v>464184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458105</v>
      </c>
      <c r="L489" s="92">
        <f>IFERROR(VLOOKUP($E489, V一般接種!$A:$G, L$4, FALSE), 0)</f>
        <v>116614</v>
      </c>
      <c r="M489" s="92">
        <f>IFERROR(VLOOKUP($E489, V一般接種!$A:$G, M$4, FALSE), 0)</f>
        <v>1559</v>
      </c>
      <c r="N489" s="93">
        <f>IFERROR(VLOOKUP($E489, V一般接種!$A:$G, N$4, FALSE), 0)</f>
        <v>464184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155485</v>
      </c>
      <c r="C490" s="110">
        <f>IF(COUNTIF($A$7:$A490, $A490)&gt;1, 0, IF($E490="", "", I490+J490+M490+N490+P490-R490))</f>
        <v>81253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102056</v>
      </c>
      <c r="L490" s="92">
        <f>IFERROR(VLOOKUP($E490, V一般接種!$A:$G, L$4, FALSE), 0)</f>
        <v>53429</v>
      </c>
      <c r="M490" s="92">
        <f>IFERROR(VLOOKUP($E490, V一般接種!$A:$G, M$4, FALSE), 0)</f>
        <v>670</v>
      </c>
      <c r="N490" s="93">
        <f>IFERROR(VLOOKUP($E490, V一般接種!$A:$G, N$4, FALSE), 0)</f>
        <v>80583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102056</v>
      </c>
      <c r="L491" s="92">
        <f>IFERROR(VLOOKUP($E491, V一般接種!$A:$G, L$4, FALSE), 0)</f>
        <v>53429</v>
      </c>
      <c r="M491" s="92">
        <f>IFERROR(VLOOKUP($E491, V一般接種!$A:$G, M$4, FALSE), 0)</f>
        <v>670</v>
      </c>
      <c r="N491" s="93">
        <f>IFERROR(VLOOKUP($E491, V一般接種!$A:$G, N$4, FALSE), 0)</f>
        <v>80583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102056</v>
      </c>
      <c r="L492" s="92">
        <f>IFERROR(VLOOKUP($E492, V一般接種!$A:$G, L$4, FALSE), 0)</f>
        <v>53429</v>
      </c>
      <c r="M492" s="92">
        <f>IFERROR(VLOOKUP($E492, V一般接種!$A:$G, M$4, FALSE), 0)</f>
        <v>670</v>
      </c>
      <c r="N492" s="93">
        <f>IFERROR(VLOOKUP($E492, V一般接種!$A:$G, N$4, FALSE), 0)</f>
        <v>80583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410713</v>
      </c>
      <c r="C493" s="110">
        <f>IF(COUNTIF($A$7:$A493, $A493)&gt;1, 0, IF($E493="", "", I493+J493+M493+N493+P493-R493))</f>
        <v>563965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341674</v>
      </c>
      <c r="L493" s="92">
        <f>IFERROR(VLOOKUP($E493, V一般接種!$A:$G, L$4, FALSE), 0)</f>
        <v>69039</v>
      </c>
      <c r="M493" s="92">
        <f>IFERROR(VLOOKUP($E493, V一般接種!$A:$G, M$4, FALSE), 0)</f>
        <v>632</v>
      </c>
      <c r="N493" s="93">
        <f>IFERROR(VLOOKUP($E493, V一般接種!$A:$G, N$4, FALSE), 0)</f>
        <v>563333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341674</v>
      </c>
      <c r="L494" s="92">
        <f>IFERROR(VLOOKUP($E494, V一般接種!$A:$G, L$4, FALSE), 0)</f>
        <v>69039</v>
      </c>
      <c r="M494" s="92">
        <f>IFERROR(VLOOKUP($E494, V一般接種!$A:$G, M$4, FALSE), 0)</f>
        <v>632</v>
      </c>
      <c r="N494" s="93">
        <f>IFERROR(VLOOKUP($E494, V一般接種!$A:$G, N$4, FALSE), 0)</f>
        <v>563333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341674</v>
      </c>
      <c r="L495" s="92">
        <f>IFERROR(VLOOKUP($E495, V一般接種!$A:$G, L$4, FALSE), 0)</f>
        <v>69039</v>
      </c>
      <c r="M495" s="92">
        <f>IFERROR(VLOOKUP($E495, V一般接種!$A:$G, M$4, FALSE), 0)</f>
        <v>632</v>
      </c>
      <c r="N495" s="93">
        <f>IFERROR(VLOOKUP($E495, V一般接種!$A:$G, N$4, FALSE), 0)</f>
        <v>563333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419388</v>
      </c>
      <c r="C496" s="110">
        <f>IF(COUNTIF($A$7:$A496, $A496)&gt;1, 0, IF($E496="", "", I496+J496+M496+N496+P496-R496))</f>
        <v>529444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350851</v>
      </c>
      <c r="L496" s="92">
        <f>IFERROR(VLOOKUP($E496, V一般接種!$A:$G, L$4, FALSE), 0)</f>
        <v>68537</v>
      </c>
      <c r="M496" s="92">
        <f>IFERROR(VLOOKUP($E496, V一般接種!$A:$G, M$4, FALSE), 0)</f>
        <v>1031</v>
      </c>
      <c r="N496" s="93">
        <f>IFERROR(VLOOKUP($E496, V一般接種!$A:$G, N$4, FALSE), 0)</f>
        <v>528413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350851</v>
      </c>
      <c r="L497" s="92">
        <f>IFERROR(VLOOKUP($E497, V一般接種!$A:$G, L$4, FALSE), 0)</f>
        <v>68537</v>
      </c>
      <c r="M497" s="92">
        <f>IFERROR(VLOOKUP($E497, V一般接種!$A:$G, M$4, FALSE), 0)</f>
        <v>1031</v>
      </c>
      <c r="N497" s="93">
        <f>IFERROR(VLOOKUP($E497, V一般接種!$A:$G, N$4, FALSE), 0)</f>
        <v>528413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350851</v>
      </c>
      <c r="L498" s="92">
        <f>IFERROR(VLOOKUP($E498, V一般接種!$A:$G, L$4, FALSE), 0)</f>
        <v>68537</v>
      </c>
      <c r="M498" s="92">
        <f>IFERROR(VLOOKUP($E498, V一般接種!$A:$G, M$4, FALSE), 0)</f>
        <v>1031</v>
      </c>
      <c r="N498" s="93">
        <f>IFERROR(VLOOKUP($E498, V一般接種!$A:$G, N$4, FALSE), 0)</f>
        <v>528413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193848</v>
      </c>
      <c r="C499" s="110">
        <f>IF(COUNTIF($A$7:$A499, $A499)&gt;1, 0, IF($E499="", "", I499+J499+M499+N499+P499-R499))</f>
        <v>149482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144891</v>
      </c>
      <c r="L499" s="92">
        <f>IFERROR(VLOOKUP($E499, V一般接種!$A:$G, L$4, FALSE), 0)</f>
        <v>48957</v>
      </c>
      <c r="M499" s="92">
        <f>IFERROR(VLOOKUP($E499, V一般接種!$A:$G, M$4, FALSE), 0)</f>
        <v>888</v>
      </c>
      <c r="N499" s="93">
        <f>IFERROR(VLOOKUP($E499, V一般接種!$A:$G, N$4, FALSE), 0)</f>
        <v>148594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144891</v>
      </c>
      <c r="L500" s="92">
        <f>IFERROR(VLOOKUP($E500, V一般接種!$A:$G, L$4, FALSE), 0)</f>
        <v>48957</v>
      </c>
      <c r="M500" s="92">
        <f>IFERROR(VLOOKUP($E500, V一般接種!$A:$G, M$4, FALSE), 0)</f>
        <v>888</v>
      </c>
      <c r="N500" s="93">
        <f>IFERROR(VLOOKUP($E500, V一般接種!$A:$G, N$4, FALSE), 0)</f>
        <v>148594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144891</v>
      </c>
      <c r="L501" s="92">
        <f>IFERROR(VLOOKUP($E501, V一般接種!$A:$G, L$4, FALSE), 0)</f>
        <v>48957</v>
      </c>
      <c r="M501" s="92">
        <f>IFERROR(VLOOKUP($E501, V一般接種!$A:$G, M$4, FALSE), 0)</f>
        <v>888</v>
      </c>
      <c r="N501" s="93">
        <f>IFERROR(VLOOKUP($E501, V一般接種!$A:$G, N$4, FALSE), 0)</f>
        <v>148594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435304</v>
      </c>
      <c r="C502" s="110">
        <f>IF(COUNTIF($A$7:$A502, $A502)&gt;1, 0, IF($E502="", "", I502+J502+M502+N502+P502-R502))</f>
        <v>635890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359465</v>
      </c>
      <c r="L502" s="92">
        <f>IFERROR(VLOOKUP($E502, V一般接種!$A:$G, L$4, FALSE), 0)</f>
        <v>75839</v>
      </c>
      <c r="M502" s="92">
        <f>IFERROR(VLOOKUP($E502, V一般接種!$A:$G, M$4, FALSE), 0)</f>
        <v>815</v>
      </c>
      <c r="N502" s="93">
        <f>IFERROR(VLOOKUP($E502, V一般接種!$A:$G, N$4, FALSE), 0)</f>
        <v>635075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359465</v>
      </c>
      <c r="L503" s="92">
        <f>IFERROR(VLOOKUP($E503, V一般接種!$A:$G, L$4, FALSE), 0)</f>
        <v>75839</v>
      </c>
      <c r="M503" s="92">
        <f>IFERROR(VLOOKUP($E503, V一般接種!$A:$G, M$4, FALSE), 0)</f>
        <v>815</v>
      </c>
      <c r="N503" s="93">
        <f>IFERROR(VLOOKUP($E503, V一般接種!$A:$G, N$4, FALSE), 0)</f>
        <v>635075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359465</v>
      </c>
      <c r="L504" s="92">
        <f>IFERROR(VLOOKUP($E504, V一般接種!$A:$G, L$4, FALSE), 0)</f>
        <v>75839</v>
      </c>
      <c r="M504" s="92">
        <f>IFERROR(VLOOKUP($E504, V一般接種!$A:$G, M$4, FALSE), 0)</f>
        <v>815</v>
      </c>
      <c r="N504" s="93">
        <f>IFERROR(VLOOKUP($E504, V一般接種!$A:$G, N$4, FALSE), 0)</f>
        <v>635075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573624</v>
      </c>
      <c r="C505" s="110">
        <f>IF(COUNTIF($A$7:$A505, $A505)&gt;1, 0, IF($E505="", "", I505+J505+M505+N505+P505-R505))</f>
        <v>795173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469566</v>
      </c>
      <c r="L505" s="92">
        <f>IFERROR(VLOOKUP($E505, V一般接種!$A:$G, L$4, FALSE), 0)</f>
        <v>104058</v>
      </c>
      <c r="M505" s="92">
        <f>IFERROR(VLOOKUP($E505, V一般接種!$A:$G, M$4, FALSE), 0)</f>
        <v>1477</v>
      </c>
      <c r="N505" s="93">
        <f>IFERROR(VLOOKUP($E505, V一般接種!$A:$G, N$4, FALSE), 0)</f>
        <v>793696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469566</v>
      </c>
      <c r="L506" s="92">
        <f>IFERROR(VLOOKUP($E506, V一般接種!$A:$G, L$4, FALSE), 0)</f>
        <v>104058</v>
      </c>
      <c r="M506" s="92">
        <f>IFERROR(VLOOKUP($E506, V一般接種!$A:$G, M$4, FALSE), 0)</f>
        <v>1477</v>
      </c>
      <c r="N506" s="93">
        <f>IFERROR(VLOOKUP($E506, V一般接種!$A:$G, N$4, FALSE), 0)</f>
        <v>793696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469566</v>
      </c>
      <c r="L507" s="92">
        <f>IFERROR(VLOOKUP($E507, V一般接種!$A:$G, L$4, FALSE), 0)</f>
        <v>104058</v>
      </c>
      <c r="M507" s="92">
        <f>IFERROR(VLOOKUP($E507, V一般接種!$A:$G, M$4, FALSE), 0)</f>
        <v>1477</v>
      </c>
      <c r="N507" s="93">
        <f>IFERROR(VLOOKUP($E507, V一般接種!$A:$G, N$4, FALSE), 0)</f>
        <v>793696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1963753</v>
      </c>
      <c r="C508" s="110">
        <f>IF(COUNTIF($A$7:$A508, $A508)&gt;1, 0, IF($E508="", "", I508+J508+M508+N508+P508-R508))</f>
        <v>1953478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366396</v>
      </c>
      <c r="L508" s="92">
        <f>IFERROR(VLOOKUP($E508, V一般接種!$A:$G, L$4, FALSE), 0)</f>
        <v>80201</v>
      </c>
      <c r="M508" s="92">
        <f>IFERROR(VLOOKUP($E508, V一般接種!$A:$G, M$4, FALSE), 0)</f>
        <v>776</v>
      </c>
      <c r="N508" s="93">
        <f>IFERROR(VLOOKUP($E508, V一般接種!$A:$G, N$4, FALSE), 0)</f>
        <v>611313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366396</v>
      </c>
      <c r="L509" s="92">
        <f>IFERROR(VLOOKUP($E509, V一般接種!$A:$G, L$4, FALSE), 0)</f>
        <v>80201</v>
      </c>
      <c r="M509" s="92">
        <f>IFERROR(VLOOKUP($E509, V一般接種!$A:$G, M$4, FALSE), 0)</f>
        <v>776</v>
      </c>
      <c r="N509" s="93">
        <f>IFERROR(VLOOKUP($E509, V一般接種!$A:$G, N$4, FALSE), 0)</f>
        <v>611313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366396</v>
      </c>
      <c r="L510" s="92">
        <f>IFERROR(VLOOKUP($E510, V一般接種!$A:$G, L$4, FALSE), 0)</f>
        <v>80201</v>
      </c>
      <c r="M510" s="92">
        <f>IFERROR(VLOOKUP($E510, V一般接種!$A:$G, M$4, FALSE), 0)</f>
        <v>776</v>
      </c>
      <c r="N510" s="93">
        <f>IFERROR(VLOOKUP($E510, V一般接種!$A:$G, N$4, FALSE), 0)</f>
        <v>611313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376546</v>
      </c>
      <c r="C511" s="110">
        <f>IF(COUNTIF($A$7:$A511, $A511)&gt;1, 0, IF($E511="", "", I511+J511+M511+N511+P511-R511))</f>
        <v>478833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332592</v>
      </c>
      <c r="L511" s="92">
        <f>IFERROR(VLOOKUP($E511, V一般接種!$A:$G, L$4, FALSE), 0)</f>
        <v>43954</v>
      </c>
      <c r="M511" s="92">
        <f>IFERROR(VLOOKUP($E511, V一般接種!$A:$G, M$4, FALSE), 0)</f>
        <v>448</v>
      </c>
      <c r="N511" s="93">
        <f>IFERROR(VLOOKUP($E511, V一般接種!$A:$G, N$4, FALSE), 0)</f>
        <v>478385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332592</v>
      </c>
      <c r="L512" s="92">
        <f>IFERROR(VLOOKUP($E512, V一般接種!$A:$G, L$4, FALSE), 0)</f>
        <v>43954</v>
      </c>
      <c r="M512" s="92">
        <f>IFERROR(VLOOKUP($E512, V一般接種!$A:$G, M$4, FALSE), 0)</f>
        <v>448</v>
      </c>
      <c r="N512" s="93">
        <f>IFERROR(VLOOKUP($E512, V一般接種!$A:$G, N$4, FALSE), 0)</f>
        <v>478385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332592</v>
      </c>
      <c r="L513" s="92">
        <f>IFERROR(VLOOKUP($E513, V一般接種!$A:$G, L$4, FALSE), 0)</f>
        <v>43954</v>
      </c>
      <c r="M513" s="92">
        <f>IFERROR(VLOOKUP($E513, V一般接種!$A:$G, M$4, FALSE), 0)</f>
        <v>448</v>
      </c>
      <c r="N513" s="93">
        <f>IFERROR(VLOOKUP($E513, V一般接種!$A:$G, N$4, FALSE), 0)</f>
        <v>478385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406659</v>
      </c>
      <c r="C514" s="110">
        <f>IF(COUNTIF($A$7:$A514, $A514)&gt;1, 0, IF($E514="", "", I514+J514+M514+N514+P514-R514))</f>
        <v>486873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365286</v>
      </c>
      <c r="L514" s="92">
        <f>IFERROR(VLOOKUP($E514, V一般接種!$A:$G, L$4, FALSE), 0)</f>
        <v>41373</v>
      </c>
      <c r="M514" s="92">
        <f>IFERROR(VLOOKUP($E514, V一般接種!$A:$G, M$4, FALSE), 0)</f>
        <v>348</v>
      </c>
      <c r="N514" s="93">
        <f>IFERROR(VLOOKUP($E514, V一般接種!$A:$G, N$4, FALSE), 0)</f>
        <v>486525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365286</v>
      </c>
      <c r="L515" s="92">
        <f>IFERROR(VLOOKUP($E515, V一般接種!$A:$G, L$4, FALSE), 0)</f>
        <v>41373</v>
      </c>
      <c r="M515" s="92">
        <f>IFERROR(VLOOKUP($E515, V一般接種!$A:$G, M$4, FALSE), 0)</f>
        <v>348</v>
      </c>
      <c r="N515" s="93">
        <f>IFERROR(VLOOKUP($E515, V一般接種!$A:$G, N$4, FALSE), 0)</f>
        <v>486525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365286</v>
      </c>
      <c r="L516" s="92">
        <f>IFERROR(VLOOKUP($E516, V一般接種!$A:$G, L$4, FALSE), 0)</f>
        <v>41373</v>
      </c>
      <c r="M516" s="92">
        <f>IFERROR(VLOOKUP($E516, V一般接種!$A:$G, M$4, FALSE), 0)</f>
        <v>348</v>
      </c>
      <c r="N516" s="93">
        <f>IFERROR(VLOOKUP($E516, V一般接種!$A:$G, N$4, FALSE), 0)</f>
        <v>486525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402944</v>
      </c>
      <c r="C517" s="110">
        <f>IF(COUNTIF($A$7:$A517, $A517)&gt;1, 0, IF($E517="", "", I517+J517+M517+N517+P517-R517))</f>
        <v>451036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360512</v>
      </c>
      <c r="L517" s="92">
        <f>IFERROR(VLOOKUP($E517, V一般接種!$A:$G, L$4, FALSE), 0)</f>
        <v>42432</v>
      </c>
      <c r="M517" s="92">
        <f>IFERROR(VLOOKUP($E517, V一般接種!$A:$G, M$4, FALSE), 0)</f>
        <v>510</v>
      </c>
      <c r="N517" s="93">
        <f>IFERROR(VLOOKUP($E517, V一般接種!$A:$G, N$4, FALSE), 0)</f>
        <v>450526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360512</v>
      </c>
      <c r="L518" s="92">
        <f>IFERROR(VLOOKUP($E518, V一般接種!$A:$G, L$4, FALSE), 0)</f>
        <v>42432</v>
      </c>
      <c r="M518" s="92">
        <f>IFERROR(VLOOKUP($E518, V一般接種!$A:$G, M$4, FALSE), 0)</f>
        <v>510</v>
      </c>
      <c r="N518" s="93">
        <f>IFERROR(VLOOKUP($E518, V一般接種!$A:$G, N$4, FALSE), 0)</f>
        <v>450526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360512</v>
      </c>
      <c r="L519" s="92">
        <f>IFERROR(VLOOKUP($E519, V一般接種!$A:$G, L$4, FALSE), 0)</f>
        <v>42432</v>
      </c>
      <c r="M519" s="92">
        <f>IFERROR(VLOOKUP($E519, V一般接種!$A:$G, M$4, FALSE), 0)</f>
        <v>510</v>
      </c>
      <c r="N519" s="93">
        <f>IFERROR(VLOOKUP($E519, V一般接種!$A:$G, N$4, FALSE), 0)</f>
        <v>450526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388344</v>
      </c>
      <c r="C520" s="110">
        <f>IF(COUNTIF($A$7:$A520, $A520)&gt;1, 0, IF($E520="", "", I520+J520+M520+N520+P520-R520))</f>
        <v>440134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347167</v>
      </c>
      <c r="L520" s="92">
        <f>IFERROR(VLOOKUP($E520, V一般接種!$A:$G, L$4, FALSE), 0)</f>
        <v>41177</v>
      </c>
      <c r="M520" s="92">
        <f>IFERROR(VLOOKUP($E520, V一般接種!$A:$G, M$4, FALSE), 0)</f>
        <v>379</v>
      </c>
      <c r="N520" s="93">
        <f>IFERROR(VLOOKUP($E520, V一般接種!$A:$G, N$4, FALSE), 0)</f>
        <v>439755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347167</v>
      </c>
      <c r="L521" s="92">
        <f>IFERROR(VLOOKUP($E521, V一般接種!$A:$G, L$4, FALSE), 0)</f>
        <v>41177</v>
      </c>
      <c r="M521" s="92">
        <f>IFERROR(VLOOKUP($E521, V一般接種!$A:$G, M$4, FALSE), 0)</f>
        <v>379</v>
      </c>
      <c r="N521" s="93">
        <f>IFERROR(VLOOKUP($E521, V一般接種!$A:$G, N$4, FALSE), 0)</f>
        <v>439755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347167</v>
      </c>
      <c r="L522" s="92">
        <f>IFERROR(VLOOKUP($E522, V一般接種!$A:$G, L$4, FALSE), 0)</f>
        <v>41177</v>
      </c>
      <c r="M522" s="92">
        <f>IFERROR(VLOOKUP($E522, V一般接種!$A:$G, M$4, FALSE), 0)</f>
        <v>379</v>
      </c>
      <c r="N522" s="93">
        <f>IFERROR(VLOOKUP($E522, V一般接種!$A:$G, N$4, FALSE), 0)</f>
        <v>439755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439481</v>
      </c>
      <c r="C523" s="110">
        <f>IF(COUNTIF($A$7:$A523, $A523)&gt;1, 0, IF($E523="", "", I523+J523+M523+N523+P523-R523))</f>
        <v>479570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394761</v>
      </c>
      <c r="L523" s="92">
        <f>IFERROR(VLOOKUP($E523, V一般接種!$A:$G, L$4, FALSE), 0)</f>
        <v>44720</v>
      </c>
      <c r="M523" s="92">
        <f>IFERROR(VLOOKUP($E523, V一般接種!$A:$G, M$4, FALSE), 0)</f>
        <v>245</v>
      </c>
      <c r="N523" s="93">
        <f>IFERROR(VLOOKUP($E523, V一般接種!$A:$G, N$4, FALSE), 0)</f>
        <v>479325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394761</v>
      </c>
      <c r="L524" s="92">
        <f>IFERROR(VLOOKUP($E524, V一般接種!$A:$G, L$4, FALSE), 0)</f>
        <v>44720</v>
      </c>
      <c r="M524" s="92">
        <f>IFERROR(VLOOKUP($E524, V一般接種!$A:$G, M$4, FALSE), 0)</f>
        <v>245</v>
      </c>
      <c r="N524" s="93">
        <f>IFERROR(VLOOKUP($E524, V一般接種!$A:$G, N$4, FALSE), 0)</f>
        <v>479325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394761</v>
      </c>
      <c r="L525" s="92">
        <f>IFERROR(VLOOKUP($E525, V一般接種!$A:$G, L$4, FALSE), 0)</f>
        <v>44720</v>
      </c>
      <c r="M525" s="92">
        <f>IFERROR(VLOOKUP($E525, V一般接種!$A:$G, M$4, FALSE), 0)</f>
        <v>245</v>
      </c>
      <c r="N525" s="93">
        <f>IFERROR(VLOOKUP($E525, V一般接種!$A:$G, N$4, FALSE), 0)</f>
        <v>479325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597207</v>
      </c>
      <c r="C526" s="110">
        <f>IF(COUNTIF($A$7:$A526, $A526)&gt;1, 0, IF($E526="", "", I526+J526+M526+N526+P526-R526))</f>
        <v>597331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526344</v>
      </c>
      <c r="L526" s="92">
        <f>IFERROR(VLOOKUP($E526, V一般接種!$A:$G, L$4, FALSE), 0)</f>
        <v>70863</v>
      </c>
      <c r="M526" s="92">
        <f>IFERROR(VLOOKUP($E526, V一般接種!$A:$G, M$4, FALSE), 0)</f>
        <v>555</v>
      </c>
      <c r="N526" s="93">
        <f>IFERROR(VLOOKUP($E526, V一般接種!$A:$G, N$4, FALSE), 0)</f>
        <v>596776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526344</v>
      </c>
      <c r="L527" s="92">
        <f>IFERROR(VLOOKUP($E527, V一般接種!$A:$G, L$4, FALSE), 0)</f>
        <v>70863</v>
      </c>
      <c r="M527" s="92">
        <f>IFERROR(VLOOKUP($E527, V一般接種!$A:$G, M$4, FALSE), 0)</f>
        <v>555</v>
      </c>
      <c r="N527" s="93">
        <f>IFERROR(VLOOKUP($E527, V一般接種!$A:$G, N$4, FALSE), 0)</f>
        <v>596776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526344</v>
      </c>
      <c r="L528" s="92">
        <f>IFERROR(VLOOKUP($E528, V一般接種!$A:$G, L$4, FALSE), 0)</f>
        <v>70863</v>
      </c>
      <c r="M528" s="92">
        <f>IFERROR(VLOOKUP($E528, V一般接種!$A:$G, M$4, FALSE), 0)</f>
        <v>555</v>
      </c>
      <c r="N528" s="93">
        <f>IFERROR(VLOOKUP($E528, V一般接種!$A:$G, N$4, FALSE), 0)</f>
        <v>596776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1777780</v>
      </c>
      <c r="C529" s="110">
        <f>IF(COUNTIF($A$7:$A529, $A529)&gt;1, 0, IF($E529="", "", I529+J529+M529+N529+P529-R529))</f>
        <v>1638684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408475</v>
      </c>
      <c r="L529" s="92">
        <f>IFERROR(VLOOKUP($E529, V一般接種!$A:$G, L$4, FALSE), 0)</f>
        <v>60007</v>
      </c>
      <c r="M529" s="92">
        <f>IFERROR(VLOOKUP($E529, V一般接種!$A:$G, M$4, FALSE), 0)</f>
        <v>185</v>
      </c>
      <c r="N529" s="93">
        <f>IFERROR(VLOOKUP($E529, V一般接種!$A:$G, N$4, FALSE), 0)</f>
        <v>443058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408475</v>
      </c>
      <c r="L530" s="92">
        <f>IFERROR(VLOOKUP($E530, V一般接種!$A:$G, L$4, FALSE), 0)</f>
        <v>60007</v>
      </c>
      <c r="M530" s="92">
        <f>IFERROR(VLOOKUP($E530, V一般接種!$A:$G, M$4, FALSE), 0)</f>
        <v>185</v>
      </c>
      <c r="N530" s="93">
        <f>IFERROR(VLOOKUP($E530, V一般接種!$A:$G, N$4, FALSE), 0)</f>
        <v>443058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408475</v>
      </c>
      <c r="L531" s="92">
        <f>IFERROR(VLOOKUP($E531, V一般接種!$A:$G, L$4, FALSE), 0)</f>
        <v>60007</v>
      </c>
      <c r="M531" s="92">
        <f>IFERROR(VLOOKUP($E531, V一般接種!$A:$G, M$4, FALSE), 0)</f>
        <v>185</v>
      </c>
      <c r="N531" s="93">
        <f>IFERROR(VLOOKUP($E531, V一般接種!$A:$G, N$4, FALSE), 0)</f>
        <v>443058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330830</v>
      </c>
      <c r="C532" s="110">
        <f>IF(COUNTIF($A$7:$A532, $A532)&gt;1, 0, IF($E532="", "", I532+J532+M532+N532+P532-R532))</f>
        <v>385230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307762</v>
      </c>
      <c r="L532" s="92">
        <f>IFERROR(VLOOKUP($E532, V一般接種!$A:$G, L$4, FALSE), 0)</f>
        <v>23068</v>
      </c>
      <c r="M532" s="92">
        <f>IFERROR(VLOOKUP($E532, V一般接種!$A:$G, M$4, FALSE), 0)</f>
        <v>182</v>
      </c>
      <c r="N532" s="93">
        <f>IFERROR(VLOOKUP($E532, V一般接種!$A:$G, N$4, FALSE), 0)</f>
        <v>385048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307762</v>
      </c>
      <c r="L533" s="92">
        <f>IFERROR(VLOOKUP($E533, V一般接種!$A:$G, L$4, FALSE), 0)</f>
        <v>23068</v>
      </c>
      <c r="M533" s="92">
        <f>IFERROR(VLOOKUP($E533, V一般接種!$A:$G, M$4, FALSE), 0)</f>
        <v>182</v>
      </c>
      <c r="N533" s="93">
        <f>IFERROR(VLOOKUP($E533, V一般接種!$A:$G, N$4, FALSE), 0)</f>
        <v>385048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307762</v>
      </c>
      <c r="L534" s="92">
        <f>IFERROR(VLOOKUP($E534, V一般接種!$A:$G, L$4, FALSE), 0)</f>
        <v>23068</v>
      </c>
      <c r="M534" s="92">
        <f>IFERROR(VLOOKUP($E534, V一般接種!$A:$G, M$4, FALSE), 0)</f>
        <v>182</v>
      </c>
      <c r="N534" s="93">
        <f>IFERROR(VLOOKUP($E534, V一般接種!$A:$G, N$4, FALSE), 0)</f>
        <v>385048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345770</v>
      </c>
      <c r="C535" s="110">
        <f>IF(COUNTIF($A$7:$A535, $A535)&gt;1, 0, IF($E535="", "", I535+J535+M535+N535+P535-R535))</f>
        <v>410125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321229</v>
      </c>
      <c r="L535" s="92">
        <f>IFERROR(VLOOKUP($E535, V一般接種!$A:$G, L$4, FALSE), 0)</f>
        <v>24541</v>
      </c>
      <c r="M535" s="92">
        <f>IFERROR(VLOOKUP($E535, V一般接種!$A:$G, M$4, FALSE), 0)</f>
        <v>110</v>
      </c>
      <c r="N535" s="93">
        <f>IFERROR(VLOOKUP($E535, V一般接種!$A:$G, N$4, FALSE), 0)</f>
        <v>410015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321229</v>
      </c>
      <c r="L536" s="92">
        <f>IFERROR(VLOOKUP($E536, V一般接種!$A:$G, L$4, FALSE), 0)</f>
        <v>24541</v>
      </c>
      <c r="M536" s="92">
        <f>IFERROR(VLOOKUP($E536, V一般接種!$A:$G, M$4, FALSE), 0)</f>
        <v>110</v>
      </c>
      <c r="N536" s="93">
        <f>IFERROR(VLOOKUP($E536, V一般接種!$A:$G, N$4, FALSE), 0)</f>
        <v>410015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321229</v>
      </c>
      <c r="L537" s="92">
        <f>IFERROR(VLOOKUP($E537, V一般接種!$A:$G, L$4, FALSE), 0)</f>
        <v>24541</v>
      </c>
      <c r="M537" s="92">
        <f>IFERROR(VLOOKUP($E537, V一般接種!$A:$G, M$4, FALSE), 0)</f>
        <v>110</v>
      </c>
      <c r="N537" s="93">
        <f>IFERROR(VLOOKUP($E537, V一般接種!$A:$G, N$4, FALSE), 0)</f>
        <v>410015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330880</v>
      </c>
      <c r="C538" s="110">
        <f>IF(COUNTIF($A$7:$A538, $A538)&gt;1, 0, IF($E538="", "", I538+J538+M538+N538+P538-R538))</f>
        <v>393885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305631</v>
      </c>
      <c r="L538" s="92">
        <f>IFERROR(VLOOKUP($E538, V一般接種!$A:$G, L$4, FALSE), 0)</f>
        <v>25249</v>
      </c>
      <c r="M538" s="92">
        <f>IFERROR(VLOOKUP($E538, V一般接種!$A:$G, M$4, FALSE), 0)</f>
        <v>109</v>
      </c>
      <c r="N538" s="93">
        <f>IFERROR(VLOOKUP($E538, V一般接種!$A:$G, N$4, FALSE), 0)</f>
        <v>393776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305631</v>
      </c>
      <c r="L539" s="92">
        <f>IFERROR(VLOOKUP($E539, V一般接種!$A:$G, L$4, FALSE), 0)</f>
        <v>25249</v>
      </c>
      <c r="M539" s="92">
        <f>IFERROR(VLOOKUP($E539, V一般接種!$A:$G, M$4, FALSE), 0)</f>
        <v>109</v>
      </c>
      <c r="N539" s="93">
        <f>IFERROR(VLOOKUP($E539, V一般接種!$A:$G, N$4, FALSE), 0)</f>
        <v>393776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305631</v>
      </c>
      <c r="L540" s="92">
        <f>IFERROR(VLOOKUP($E540, V一般接種!$A:$G, L$4, FALSE), 0)</f>
        <v>25249</v>
      </c>
      <c r="M540" s="92">
        <f>IFERROR(VLOOKUP($E540, V一般接種!$A:$G, M$4, FALSE), 0)</f>
        <v>109</v>
      </c>
      <c r="N540" s="93">
        <f>IFERROR(VLOOKUP($E540, V一般接種!$A:$G, N$4, FALSE), 0)</f>
        <v>393776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317323</v>
      </c>
      <c r="C541" s="110">
        <f>IF(COUNTIF($A$7:$A541, $A541)&gt;1, 0, IF($E541="", "", I541+J541+M541+N541+P541-R541))</f>
        <v>383455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293384</v>
      </c>
      <c r="L541" s="92">
        <f>IFERROR(VLOOKUP($E541, V一般接種!$A:$G, L$4, FALSE), 0)</f>
        <v>23939</v>
      </c>
      <c r="M541" s="92">
        <f>IFERROR(VLOOKUP($E541, V一般接種!$A:$G, M$4, FALSE), 0)</f>
        <v>451</v>
      </c>
      <c r="N541" s="93">
        <f>IFERROR(VLOOKUP($E541, V一般接種!$A:$G, N$4, FALSE), 0)</f>
        <v>383004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293384</v>
      </c>
      <c r="L542" s="92">
        <f>IFERROR(VLOOKUP($E542, V一般接種!$A:$G, L$4, FALSE), 0)</f>
        <v>23939</v>
      </c>
      <c r="M542" s="92">
        <f>IFERROR(VLOOKUP($E542, V一般接種!$A:$G, M$4, FALSE), 0)</f>
        <v>451</v>
      </c>
      <c r="N542" s="93">
        <f>IFERROR(VLOOKUP($E542, V一般接種!$A:$G, N$4, FALSE), 0)</f>
        <v>383004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293384</v>
      </c>
      <c r="L543" s="92">
        <f>IFERROR(VLOOKUP($E543, V一般接種!$A:$G, L$4, FALSE), 0)</f>
        <v>23939</v>
      </c>
      <c r="M543" s="92">
        <f>IFERROR(VLOOKUP($E543, V一般接種!$A:$G, M$4, FALSE), 0)</f>
        <v>451</v>
      </c>
      <c r="N543" s="93">
        <f>IFERROR(VLOOKUP($E543, V一般接種!$A:$G, N$4, FALSE), 0)</f>
        <v>383004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376874</v>
      </c>
      <c r="C544" s="110">
        <f>IF(COUNTIF($A$7:$A544, $A544)&gt;1, 0, IF($E544="", "", I544+J544+M544+N544+P544-R544))</f>
        <v>475152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347974</v>
      </c>
      <c r="L544" s="92">
        <f>IFERROR(VLOOKUP($E544, V一般接種!$A:$G, L$4, FALSE), 0)</f>
        <v>28900</v>
      </c>
      <c r="M544" s="92">
        <f>IFERROR(VLOOKUP($E544, V一般接種!$A:$G, M$4, FALSE), 0)</f>
        <v>285</v>
      </c>
      <c r="N544" s="93">
        <f>IFERROR(VLOOKUP($E544, V一般接種!$A:$G, N$4, FALSE), 0)</f>
        <v>474867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347974</v>
      </c>
      <c r="L545" s="92">
        <f>IFERROR(VLOOKUP($E545, V一般接種!$A:$G, L$4, FALSE), 0)</f>
        <v>28900</v>
      </c>
      <c r="M545" s="92">
        <f>IFERROR(VLOOKUP($E545, V一般接種!$A:$G, M$4, FALSE), 0)</f>
        <v>285</v>
      </c>
      <c r="N545" s="93">
        <f>IFERROR(VLOOKUP($E545, V一般接種!$A:$G, N$4, FALSE), 0)</f>
        <v>474867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347974</v>
      </c>
      <c r="L546" s="92">
        <f>IFERROR(VLOOKUP($E546, V一般接種!$A:$G, L$4, FALSE), 0)</f>
        <v>28900</v>
      </c>
      <c r="M546" s="92">
        <f>IFERROR(VLOOKUP($E546, V一般接種!$A:$G, M$4, FALSE), 0)</f>
        <v>285</v>
      </c>
      <c r="N546" s="93">
        <f>IFERROR(VLOOKUP($E546, V一般接種!$A:$G, N$4, FALSE), 0)</f>
        <v>474867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508477</v>
      </c>
      <c r="C547" s="110">
        <f>IF(COUNTIF($A$7:$A547, $A547)&gt;1, 0, IF($E547="", "", I547+J547+M547+N547+P547-R547))</f>
        <v>619509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461598</v>
      </c>
      <c r="L547" s="92">
        <f>IFERROR(VLOOKUP($E547, V一般接種!$A:$G, L$4, FALSE), 0)</f>
        <v>46879</v>
      </c>
      <c r="M547" s="92">
        <f>IFERROR(VLOOKUP($E547, V一般接種!$A:$G, M$4, FALSE), 0)</f>
        <v>130</v>
      </c>
      <c r="N547" s="93">
        <f>IFERROR(VLOOKUP($E547, V一般接種!$A:$G, N$4, FALSE), 0)</f>
        <v>619379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461598</v>
      </c>
      <c r="L548" s="92">
        <f>IFERROR(VLOOKUP($E548, V一般接種!$A:$G, L$4, FALSE), 0)</f>
        <v>46879</v>
      </c>
      <c r="M548" s="92">
        <f>IFERROR(VLOOKUP($E548, V一般接種!$A:$G, M$4, FALSE), 0)</f>
        <v>130</v>
      </c>
      <c r="N548" s="93">
        <f>IFERROR(VLOOKUP($E548, V一般接種!$A:$G, N$4, FALSE), 0)</f>
        <v>619379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461598</v>
      </c>
      <c r="L549" s="92">
        <f>IFERROR(VLOOKUP($E549, V一般接種!$A:$G, L$4, FALSE), 0)</f>
        <v>46879</v>
      </c>
      <c r="M549" s="92">
        <f>IFERROR(VLOOKUP($E549, V一般接種!$A:$G, M$4, FALSE), 0)</f>
        <v>130</v>
      </c>
      <c r="N549" s="93">
        <f>IFERROR(VLOOKUP($E549, V一般接種!$A:$G, N$4, FALSE), 0)</f>
        <v>619379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1476419</v>
      </c>
      <c r="C550" s="110">
        <f>IF(COUNTIF($A$7:$A550, $A550)&gt;1, 0, IF($E550="", "", I550+J550+M550+N550+P550-R550))</f>
        <v>1448916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337531</v>
      </c>
      <c r="L550" s="92">
        <f>IFERROR(VLOOKUP($E550, V一般接種!$A:$G, L$4, FALSE), 0)</f>
        <v>41729</v>
      </c>
      <c r="M550" s="92">
        <f>IFERROR(VLOOKUP($E550, V一般接種!$A:$G, M$4, FALSE), 0)</f>
        <v>54</v>
      </c>
      <c r="N550" s="93">
        <f>IFERROR(VLOOKUP($E550, V一般接種!$A:$G, N$4, FALSE), 0)</f>
        <v>446008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337531</v>
      </c>
      <c r="L551" s="92">
        <f>IFERROR(VLOOKUP($E551, V一般接種!$A:$G, L$4, FALSE), 0)</f>
        <v>41729</v>
      </c>
      <c r="M551" s="92">
        <f>IFERROR(VLOOKUP($E551, V一般接種!$A:$G, M$4, FALSE), 0)</f>
        <v>54</v>
      </c>
      <c r="N551" s="93">
        <f>IFERROR(VLOOKUP($E551, V一般接種!$A:$G, N$4, FALSE), 0)</f>
        <v>446008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337531</v>
      </c>
      <c r="L552" s="92">
        <f>IFERROR(VLOOKUP($E552, V一般接種!$A:$G, L$4, FALSE), 0)</f>
        <v>41729</v>
      </c>
      <c r="M552" s="92">
        <f>IFERROR(VLOOKUP($E552, V一般接種!$A:$G, M$4, FALSE), 0)</f>
        <v>54</v>
      </c>
      <c r="N552" s="93">
        <f>IFERROR(VLOOKUP($E552, V一般接種!$A:$G, N$4, FALSE), 0)</f>
        <v>446008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284691</v>
      </c>
      <c r="C553" s="110">
        <f>IF(COUNTIF($A$7:$A553, $A553)&gt;1, 0, IF($E553="", "", I553+J553+M553+N553+P553-R553))</f>
        <v>115764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268552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115717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268552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115717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268552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115717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270252</v>
      </c>
      <c r="C556" s="110">
        <f>IF(COUNTIF($A$7:$A556, $A556)&gt;1, 0, IF($E556="", "", I556+J556+M556+N556+P556-R556))</f>
        <v>341313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255448</v>
      </c>
      <c r="L556" s="92">
        <f>IFERROR(VLOOKUP($E556, V一般接種!$A:$G, L$4, FALSE), 0)</f>
        <v>14804</v>
      </c>
      <c r="M556" s="92">
        <f>IFERROR(VLOOKUP($E556, V一般接種!$A:$G, M$4, FALSE), 0)</f>
        <v>64</v>
      </c>
      <c r="N556" s="93">
        <f>IFERROR(VLOOKUP($E556, V一般接種!$A:$G, N$4, FALSE), 0)</f>
        <v>341249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255448</v>
      </c>
      <c r="L557" s="92">
        <f>IFERROR(VLOOKUP($E557, V一般接種!$A:$G, L$4, FALSE), 0)</f>
        <v>14804</v>
      </c>
      <c r="M557" s="92">
        <f>IFERROR(VLOOKUP($E557, V一般接種!$A:$G, M$4, FALSE), 0)</f>
        <v>64</v>
      </c>
      <c r="N557" s="93">
        <f>IFERROR(VLOOKUP($E557, V一般接種!$A:$G, N$4, FALSE), 0)</f>
        <v>341249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255448</v>
      </c>
      <c r="L558" s="92">
        <f>IFERROR(VLOOKUP($E558, V一般接種!$A:$G, L$4, FALSE), 0)</f>
        <v>14804</v>
      </c>
      <c r="M558" s="92">
        <f>IFERROR(VLOOKUP($E558, V一般接種!$A:$G, M$4, FALSE), 0)</f>
        <v>64</v>
      </c>
      <c r="N558" s="93">
        <f>IFERROR(VLOOKUP($E558, V一般接種!$A:$G, N$4, FALSE), 0)</f>
        <v>341249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141827</v>
      </c>
      <c r="C559" s="110">
        <f>IF(COUNTIF($A$7:$A559, $A559)&gt;1, 0, IF($E559="", "", I559+J559+M559+N559+P559-R559))</f>
        <v>342559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124442</v>
      </c>
      <c r="L559" s="92">
        <f>IFERROR(VLOOKUP($E559, V一般接種!$A:$G, L$4, FALSE), 0)</f>
        <v>17385</v>
      </c>
      <c r="M559" s="92">
        <f>IFERROR(VLOOKUP($E559, V一般接種!$A:$G, M$4, FALSE), 0)</f>
        <v>34</v>
      </c>
      <c r="N559" s="93">
        <f>IFERROR(VLOOKUP($E559, V一般接種!$A:$G, N$4, FALSE), 0)</f>
        <v>342525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124442</v>
      </c>
      <c r="L560" s="92">
        <f>IFERROR(VLOOKUP($E560, V一般接種!$A:$G, L$4, FALSE), 0)</f>
        <v>17385</v>
      </c>
      <c r="M560" s="92">
        <f>IFERROR(VLOOKUP($E560, V一般接種!$A:$G, M$4, FALSE), 0)</f>
        <v>34</v>
      </c>
      <c r="N560" s="93">
        <f>IFERROR(VLOOKUP($E560, V一般接種!$A:$G, N$4, FALSE), 0)</f>
        <v>342525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124442</v>
      </c>
      <c r="L561" s="92">
        <f>IFERROR(VLOOKUP($E561, V一般接種!$A:$G, L$4, FALSE), 0)</f>
        <v>17385</v>
      </c>
      <c r="M561" s="92">
        <f>IFERROR(VLOOKUP($E561, V一般接種!$A:$G, M$4, FALSE), 0)</f>
        <v>34</v>
      </c>
      <c r="N561" s="93">
        <f>IFERROR(VLOOKUP($E561, V一般接種!$A:$G, N$4, FALSE), 0)</f>
        <v>342525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263044</v>
      </c>
      <c r="C562" s="110">
        <f>IF(COUNTIF($A$7:$A562, $A562)&gt;1, 0, IF($E562="", "", I562+J562+M562+N562+P562-R562))</f>
        <v>149751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246959</v>
      </c>
      <c r="L562" s="92">
        <f>IFERROR(VLOOKUP($E562, V一般接種!$A:$G, L$4, FALSE), 0)</f>
        <v>16085</v>
      </c>
      <c r="M562" s="92">
        <f>IFERROR(VLOOKUP($E562, V一般接種!$A:$G, M$4, FALSE), 0)</f>
        <v>73</v>
      </c>
      <c r="N562" s="93">
        <f>IFERROR(VLOOKUP($E562, V一般接種!$A:$G, N$4, FALSE), 0)</f>
        <v>149678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246959</v>
      </c>
      <c r="L563" s="92">
        <f>IFERROR(VLOOKUP($E563, V一般接種!$A:$G, L$4, FALSE), 0)</f>
        <v>16085</v>
      </c>
      <c r="M563" s="92">
        <f>IFERROR(VLOOKUP($E563, V一般接種!$A:$G, M$4, FALSE), 0)</f>
        <v>73</v>
      </c>
      <c r="N563" s="93">
        <f>IFERROR(VLOOKUP($E563, V一般接種!$A:$G, N$4, FALSE), 0)</f>
        <v>149678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246959</v>
      </c>
      <c r="L564" s="92">
        <f>IFERROR(VLOOKUP($E564, V一般接種!$A:$G, L$4, FALSE), 0)</f>
        <v>16085</v>
      </c>
      <c r="M564" s="92">
        <f>IFERROR(VLOOKUP($E564, V一般接種!$A:$G, M$4, FALSE), 0)</f>
        <v>73</v>
      </c>
      <c r="N564" s="93">
        <f>IFERROR(VLOOKUP($E564, V一般接種!$A:$G, N$4, FALSE), 0)</f>
        <v>149678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303720</v>
      </c>
      <c r="C565" s="110">
        <f>IF(COUNTIF($A$7:$A565, $A565)&gt;1, 0, IF($E565="", "", I565+J565+M565+N565+P565-R565))</f>
        <v>385670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283068</v>
      </c>
      <c r="L565" s="92">
        <f>IFERROR(VLOOKUP($E565, V一般接種!$A:$G, L$4, FALSE), 0)</f>
        <v>20652</v>
      </c>
      <c r="M565" s="92">
        <f>IFERROR(VLOOKUP($E565, V一般接種!$A:$G, M$4, FALSE), 0)</f>
        <v>235</v>
      </c>
      <c r="N565" s="93">
        <f>IFERROR(VLOOKUP($E565, V一般接種!$A:$G, N$4, FALSE), 0)</f>
        <v>385435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283068</v>
      </c>
      <c r="L566" s="92">
        <f>IFERROR(VLOOKUP($E566, V一般接種!$A:$G, L$4, FALSE), 0)</f>
        <v>20652</v>
      </c>
      <c r="M566" s="92">
        <f>IFERROR(VLOOKUP($E566, V一般接種!$A:$G, M$4, FALSE), 0)</f>
        <v>235</v>
      </c>
      <c r="N566" s="93">
        <f>IFERROR(VLOOKUP($E566, V一般接種!$A:$G, N$4, FALSE), 0)</f>
        <v>385435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283068</v>
      </c>
      <c r="L567" s="92">
        <f>IFERROR(VLOOKUP($E567, V一般接種!$A:$G, L$4, FALSE), 0)</f>
        <v>20652</v>
      </c>
      <c r="M567" s="92">
        <f>IFERROR(VLOOKUP($E567, V一般接種!$A:$G, M$4, FALSE), 0)</f>
        <v>235</v>
      </c>
      <c r="N567" s="93">
        <f>IFERROR(VLOOKUP($E567, V一般接種!$A:$G, N$4, FALSE), 0)</f>
        <v>385435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398530</v>
      </c>
      <c r="C568" s="110">
        <f>IF(COUNTIF($A$7:$A568, $A568)&gt;1, 0, IF($E568="", "", I568+J568+M568+N568+P568-R568))</f>
        <v>508242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370418</v>
      </c>
      <c r="L568" s="92">
        <f>IFERROR(VLOOKUP($E568, V一般接種!$A:$G, L$4, FALSE), 0)</f>
        <v>28112</v>
      </c>
      <c r="M568" s="92">
        <f>IFERROR(VLOOKUP($E568, V一般接種!$A:$G, M$4, FALSE), 0)</f>
        <v>17</v>
      </c>
      <c r="N568" s="93">
        <f>IFERROR(VLOOKUP($E568, V一般接種!$A:$G, N$4, FALSE), 0)</f>
        <v>508225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370418</v>
      </c>
      <c r="L569" s="92">
        <f>IFERROR(VLOOKUP($E569, V一般接種!$A:$G, L$4, FALSE), 0)</f>
        <v>28112</v>
      </c>
      <c r="M569" s="92">
        <f>IFERROR(VLOOKUP($E569, V一般接種!$A:$G, M$4, FALSE), 0)</f>
        <v>17</v>
      </c>
      <c r="N569" s="93">
        <f>IFERROR(VLOOKUP($E569, V一般接種!$A:$G, N$4, FALSE), 0)</f>
        <v>508225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370418</v>
      </c>
      <c r="L570" s="92">
        <f>IFERROR(VLOOKUP($E570, V一般接種!$A:$G, L$4, FALSE), 0)</f>
        <v>28112</v>
      </c>
      <c r="M570" s="92">
        <f>IFERROR(VLOOKUP($E570, V一般接種!$A:$G, M$4, FALSE), 0)</f>
        <v>17</v>
      </c>
      <c r="N570" s="93">
        <f>IFERROR(VLOOKUP($E570, V一般接種!$A:$G, N$4, FALSE), 0)</f>
        <v>508225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1167575</v>
      </c>
      <c r="C571" s="110">
        <f>IF(COUNTIF($A$7:$A571, $A571)&gt;1, 0, IF($E571="", "", I571+J571+M571+N571+P571-R571))</f>
        <v>1141507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226576</v>
      </c>
      <c r="L571" s="92">
        <f>IFERROR(VLOOKUP($E571, V一般接種!$A:$G, L$4, FALSE), 0)</f>
        <v>22914</v>
      </c>
      <c r="M571" s="92">
        <f>IFERROR(VLOOKUP($E571, V一般接種!$A:$G, M$4, FALSE), 0)</f>
        <v>13</v>
      </c>
      <c r="N571" s="93">
        <f>IFERROR(VLOOKUP($E571, V一般接種!$A:$G, N$4, FALSE), 0)</f>
        <v>375919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226576</v>
      </c>
      <c r="L572" s="92">
        <f>IFERROR(VLOOKUP($E572, V一般接種!$A:$G, L$4, FALSE), 0)</f>
        <v>22914</v>
      </c>
      <c r="M572" s="92">
        <f>IFERROR(VLOOKUP($E572, V一般接種!$A:$G, M$4, FALSE), 0)</f>
        <v>13</v>
      </c>
      <c r="N572" s="93">
        <f>IFERROR(VLOOKUP($E572, V一般接種!$A:$G, N$4, FALSE), 0)</f>
        <v>375919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226576</v>
      </c>
      <c r="L573" s="92">
        <f>IFERROR(VLOOKUP($E573, V一般接種!$A:$G, L$4, FALSE), 0)</f>
        <v>22914</v>
      </c>
      <c r="M573" s="92">
        <f>IFERROR(VLOOKUP($E573, V一般接種!$A:$G, M$4, FALSE), 0)</f>
        <v>13</v>
      </c>
      <c r="N573" s="93">
        <f>IFERROR(VLOOKUP($E573, V一般接種!$A:$G, N$4, FALSE), 0)</f>
        <v>375919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176696</v>
      </c>
      <c r="C574" s="110">
        <f>IF(COUNTIF($A$7:$A574, $A574)&gt;1, 0, IF($E574="", "", I574+J574+M574+N574+P574-R574))</f>
        <v>327098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166656</v>
      </c>
      <c r="L574" s="92">
        <f>IFERROR(VLOOKUP($E574, V一般接種!$A:$G, L$4, FALSE), 0)</f>
        <v>10040</v>
      </c>
      <c r="M574" s="92">
        <f>IFERROR(VLOOKUP($E574, V一般接種!$A:$G, M$4, FALSE), 0)</f>
        <v>30</v>
      </c>
      <c r="N574" s="93">
        <f>IFERROR(VLOOKUP($E574, V一般接種!$A:$G, N$4, FALSE), 0)</f>
        <v>327068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166656</v>
      </c>
      <c r="L575" s="92">
        <f>IFERROR(VLOOKUP($E575, V一般接種!$A:$G, L$4, FALSE), 0)</f>
        <v>10040</v>
      </c>
      <c r="M575" s="92">
        <f>IFERROR(VLOOKUP($E575, V一般接種!$A:$G, M$4, FALSE), 0)</f>
        <v>30</v>
      </c>
      <c r="N575" s="93">
        <f>IFERROR(VLOOKUP($E575, V一般接種!$A:$G, N$4, FALSE), 0)</f>
        <v>327068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166656</v>
      </c>
      <c r="L576" s="92">
        <f>IFERROR(VLOOKUP($E576, V一般接種!$A:$G, L$4, FALSE), 0)</f>
        <v>10040</v>
      </c>
      <c r="M576" s="92">
        <f>IFERROR(VLOOKUP($E576, V一般接種!$A:$G, M$4, FALSE), 0)</f>
        <v>30</v>
      </c>
      <c r="N576" s="93">
        <f>IFERROR(VLOOKUP($E576, V一般接種!$A:$G, N$4, FALSE), 0)</f>
        <v>327068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173593</v>
      </c>
      <c r="C577" s="110">
        <f>IF(COUNTIF($A$7:$A577, $A577)&gt;1, 0, IF($E577="", "", I577+J577+M577+N577+P577-R577))</f>
        <v>355719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165550</v>
      </c>
      <c r="L577" s="92">
        <f>IFERROR(VLOOKUP($E577, V一般接種!$A:$G, L$4, FALSE), 0)</f>
        <v>8043</v>
      </c>
      <c r="M577" s="92">
        <f>IFERROR(VLOOKUP($E577, V一般接種!$A:$G, M$4, FALSE), 0)</f>
        <v>74</v>
      </c>
      <c r="N577" s="93">
        <f>IFERROR(VLOOKUP($E577, V一般接種!$A:$G, N$4, FALSE), 0)</f>
        <v>355645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165550</v>
      </c>
      <c r="L578" s="92">
        <f>IFERROR(VLOOKUP($E578, V一般接種!$A:$G, L$4, FALSE), 0)</f>
        <v>8043</v>
      </c>
      <c r="M578" s="92">
        <f>IFERROR(VLOOKUP($E578, V一般接種!$A:$G, M$4, FALSE), 0)</f>
        <v>74</v>
      </c>
      <c r="N578" s="93">
        <f>IFERROR(VLOOKUP($E578, V一般接種!$A:$G, N$4, FALSE), 0)</f>
        <v>355645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165550</v>
      </c>
      <c r="L579" s="92">
        <f>IFERROR(VLOOKUP($E579, V一般接種!$A:$G, L$4, FALSE), 0)</f>
        <v>8043</v>
      </c>
      <c r="M579" s="92">
        <f>IFERROR(VLOOKUP($E579, V一般接種!$A:$G, M$4, FALSE), 0)</f>
        <v>74</v>
      </c>
      <c r="N579" s="93">
        <f>IFERROR(VLOOKUP($E579, V一般接種!$A:$G, N$4, FALSE), 0)</f>
        <v>355645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165471</v>
      </c>
      <c r="C580" s="110">
        <f>IF(COUNTIF($A$7:$A580, $A580)&gt;1, 0, IF($E580="", "", I580+J580+M580+N580+P580-R580))</f>
        <v>352182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153563</v>
      </c>
      <c r="L580" s="92">
        <f>IFERROR(VLOOKUP($E580, V一般接種!$A:$G, L$4, FALSE), 0)</f>
        <v>11908</v>
      </c>
      <c r="M580" s="92">
        <f>IFERROR(VLOOKUP($E580, V一般接種!$A:$G, M$4, FALSE), 0)</f>
        <v>31</v>
      </c>
      <c r="N580" s="93">
        <f>IFERROR(VLOOKUP($E580, V一般接種!$A:$G, N$4, FALSE), 0)</f>
        <v>352151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153563</v>
      </c>
      <c r="L581" s="92">
        <f>IFERROR(VLOOKUP($E581, V一般接種!$A:$G, L$4, FALSE), 0)</f>
        <v>11908</v>
      </c>
      <c r="M581" s="92">
        <f>IFERROR(VLOOKUP($E581, V一般接種!$A:$G, M$4, FALSE), 0)</f>
        <v>31</v>
      </c>
      <c r="N581" s="93">
        <f>IFERROR(VLOOKUP($E581, V一般接種!$A:$G, N$4, FALSE), 0)</f>
        <v>352151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153563</v>
      </c>
      <c r="L582" s="92">
        <f>IFERROR(VLOOKUP($E582, V一般接種!$A:$G, L$4, FALSE), 0)</f>
        <v>11908</v>
      </c>
      <c r="M582" s="92">
        <f>IFERROR(VLOOKUP($E582, V一般接種!$A:$G, M$4, FALSE), 0)</f>
        <v>31</v>
      </c>
      <c r="N582" s="93">
        <f>IFERROR(VLOOKUP($E582, V一般接種!$A:$G, N$4, FALSE), 0)</f>
        <v>352151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148440</v>
      </c>
      <c r="C583" s="110">
        <f>IF(COUNTIF($A$7:$A583, $A583)&gt;1, 0, IF($E583="", "", I583+J583+M583+N583+P583-R583))</f>
        <v>337449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139080</v>
      </c>
      <c r="L583" s="92">
        <f>IFERROR(VLOOKUP($E583, V一般接種!$A:$G, L$4, FALSE), 0)</f>
        <v>9360</v>
      </c>
      <c r="M583" s="92">
        <f>IFERROR(VLOOKUP($E583, V一般接種!$A:$G, M$4, FALSE), 0)</f>
        <v>83</v>
      </c>
      <c r="N583" s="93">
        <f>IFERROR(VLOOKUP($E583, V一般接種!$A:$G, N$4, FALSE), 0)</f>
        <v>337366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139080</v>
      </c>
      <c r="L584" s="92">
        <f>IFERROR(VLOOKUP($E584, V一般接種!$A:$G, L$4, FALSE), 0)</f>
        <v>9360</v>
      </c>
      <c r="M584" s="92">
        <f>IFERROR(VLOOKUP($E584, V一般接種!$A:$G, M$4, FALSE), 0)</f>
        <v>83</v>
      </c>
      <c r="N584" s="93">
        <f>IFERROR(VLOOKUP($E584, V一般接種!$A:$G, N$4, FALSE), 0)</f>
        <v>337366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139080</v>
      </c>
      <c r="L585" s="92">
        <f>IFERROR(VLOOKUP($E585, V一般接種!$A:$G, L$4, FALSE), 0)</f>
        <v>9360</v>
      </c>
      <c r="M585" s="92">
        <f>IFERROR(VLOOKUP($E585, V一般接種!$A:$G, M$4, FALSE), 0)</f>
        <v>83</v>
      </c>
      <c r="N585" s="93">
        <f>IFERROR(VLOOKUP($E585, V一般接種!$A:$G, N$4, FALSE), 0)</f>
        <v>337366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194226</v>
      </c>
      <c r="C586" s="110">
        <f>IF(COUNTIF($A$7:$A586, $A586)&gt;1, 0, IF($E586="", "", I586+J586+M586+N586+P586-R586))</f>
        <v>415047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180660</v>
      </c>
      <c r="L586" s="92">
        <f>IFERROR(VLOOKUP($E586, V一般接種!$A:$G, L$4, FALSE), 0)</f>
        <v>13566</v>
      </c>
      <c r="M586" s="92">
        <f>IFERROR(VLOOKUP($E586, V一般接種!$A:$G, M$4, FALSE), 0)</f>
        <v>43</v>
      </c>
      <c r="N586" s="93">
        <f>IFERROR(VLOOKUP($E586, V一般接種!$A:$G, N$4, FALSE), 0)</f>
        <v>415004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180660</v>
      </c>
      <c r="L587" s="92">
        <f>IFERROR(VLOOKUP($E587, V一般接種!$A:$G, L$4, FALSE), 0)</f>
        <v>13566</v>
      </c>
      <c r="M587" s="92">
        <f>IFERROR(VLOOKUP($E587, V一般接種!$A:$G, M$4, FALSE), 0)</f>
        <v>43</v>
      </c>
      <c r="N587" s="93">
        <f>IFERROR(VLOOKUP($E587, V一般接種!$A:$G, N$4, FALSE), 0)</f>
        <v>415004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180660</v>
      </c>
      <c r="L588" s="92">
        <f>IFERROR(VLOOKUP($E588, V一般接種!$A:$G, L$4, FALSE), 0)</f>
        <v>13566</v>
      </c>
      <c r="M588" s="92">
        <f>IFERROR(VLOOKUP($E588, V一般接種!$A:$G, M$4, FALSE), 0)</f>
        <v>43</v>
      </c>
      <c r="N588" s="93">
        <f>IFERROR(VLOOKUP($E588, V一般接種!$A:$G, N$4, FALSE), 0)</f>
        <v>415004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265767</v>
      </c>
      <c r="C589" s="110">
        <f>IF(COUNTIF($A$7:$A589, $A589)&gt;1, 0, IF($E589="", "", I589+J589+M589+N589+P589-R589))</f>
        <v>553994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239547</v>
      </c>
      <c r="L589" s="92">
        <f>IFERROR(VLOOKUP($E589, V一般接種!$A:$G, L$4, FALSE), 0)</f>
        <v>26220</v>
      </c>
      <c r="M589" s="92">
        <f>IFERROR(VLOOKUP($E589, V一般接種!$A:$G, M$4, FALSE), 0)</f>
        <v>57</v>
      </c>
      <c r="N589" s="93">
        <f>IFERROR(VLOOKUP($E589, V一般接種!$A:$G, N$4, FALSE), 0)</f>
        <v>553937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239547</v>
      </c>
      <c r="L590" s="92">
        <f>IFERROR(VLOOKUP($E590, V一般接種!$A:$G, L$4, FALSE), 0)</f>
        <v>26220</v>
      </c>
      <c r="M590" s="92">
        <f>IFERROR(VLOOKUP($E590, V一般接種!$A:$G, M$4, FALSE), 0)</f>
        <v>57</v>
      </c>
      <c r="N590" s="93">
        <f>IFERROR(VLOOKUP($E590, V一般接種!$A:$G, N$4, FALSE), 0)</f>
        <v>553937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239547</v>
      </c>
      <c r="L591" s="92">
        <f>IFERROR(VLOOKUP($E591, V一般接種!$A:$G, L$4, FALSE), 0)</f>
        <v>26220</v>
      </c>
      <c r="M591" s="92">
        <f>IFERROR(VLOOKUP($E591, V一般接種!$A:$G, M$4, FALSE), 0)</f>
        <v>57</v>
      </c>
      <c r="N591" s="93">
        <f>IFERROR(VLOOKUP($E591, V一般接種!$A:$G, N$4, FALSE), 0)</f>
        <v>553937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966461</v>
      </c>
      <c r="C592" s="110">
        <f>IF(COUNTIF($A$7:$A592, $A592)&gt;1, 0, IF($E592="", "", I592+J592+M592+N592+P592-R592))</f>
        <v>1020027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150230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419115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150230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419115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150230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419115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109949</v>
      </c>
      <c r="C595" s="110">
        <f>IF(COUNTIF($A$7:$A595, $A595)&gt;1, 0, IF($E595="", "", I595+J595+M595+N595+P595-R595))</f>
        <v>309494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104113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309465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104113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309465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104113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309465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113382</v>
      </c>
      <c r="C598" s="110">
        <f>IF(COUNTIF($A$7:$A598, $A598)&gt;1, 0, IF($E598="", "", I598+J598+M598+N598+P598-R598))</f>
        <v>317937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108417</v>
      </c>
      <c r="L598" s="92">
        <f>IFERROR(VLOOKUP($E598, V一般接種!$A:$G, L$4, FALSE), 0)</f>
        <v>4965</v>
      </c>
      <c r="M598" s="92">
        <f>IFERROR(VLOOKUP($E598, V一般接種!$A:$G, M$4, FALSE), 0)</f>
        <v>65</v>
      </c>
      <c r="N598" s="93">
        <f>IFERROR(VLOOKUP($E598, V一般接種!$A:$G, N$4, FALSE), 0)</f>
        <v>317872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108417</v>
      </c>
      <c r="L599" s="92">
        <f>IFERROR(VLOOKUP($E599, V一般接種!$A:$G, L$4, FALSE), 0)</f>
        <v>4965</v>
      </c>
      <c r="M599" s="92">
        <f>IFERROR(VLOOKUP($E599, V一般接種!$A:$G, M$4, FALSE), 0)</f>
        <v>65</v>
      </c>
      <c r="N599" s="93">
        <f>IFERROR(VLOOKUP($E599, V一般接種!$A:$G, N$4, FALSE), 0)</f>
        <v>317872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108417</v>
      </c>
      <c r="L600" s="92">
        <f>IFERROR(VLOOKUP($E600, V一般接種!$A:$G, L$4, FALSE), 0)</f>
        <v>4965</v>
      </c>
      <c r="M600" s="92">
        <f>IFERROR(VLOOKUP($E600, V一般接種!$A:$G, M$4, FALSE), 0)</f>
        <v>65</v>
      </c>
      <c r="N600" s="93">
        <f>IFERROR(VLOOKUP($E600, V一般接種!$A:$G, N$4, FALSE), 0)</f>
        <v>317872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105750</v>
      </c>
      <c r="C601" s="110">
        <f>IF(COUNTIF($A$7:$A601, $A601)&gt;1, 0, IF($E601="", "", I601+J601+M601+N601+P601-R601))</f>
        <v>302185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98257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302131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98257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302131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98257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302131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102585</v>
      </c>
      <c r="C604" s="110">
        <f>IF(COUNTIF($A$7:$A604, $A604)&gt;1, 0, IF($E604="", "", I604+J604+M604+N604+P604-R604))</f>
        <v>290322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95999</v>
      </c>
      <c r="L604" s="92">
        <f>IFERROR(VLOOKUP($E604, V一般接種!$A:$G, L$4, FALSE), 0)</f>
        <v>6586</v>
      </c>
      <c r="M604" s="92">
        <f>IFERROR(VLOOKUP($E604, V一般接種!$A:$G, M$4, FALSE), 0)</f>
        <v>63</v>
      </c>
      <c r="N604" s="93">
        <f>IFERROR(VLOOKUP($E604, V一般接種!$A:$G, N$4, FALSE), 0)</f>
        <v>290259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95999</v>
      </c>
      <c r="L605" s="92">
        <f>IFERROR(VLOOKUP($E605, V一般接種!$A:$G, L$4, FALSE), 0)</f>
        <v>6586</v>
      </c>
      <c r="M605" s="92">
        <f>IFERROR(VLOOKUP($E605, V一般接種!$A:$G, M$4, FALSE), 0)</f>
        <v>63</v>
      </c>
      <c r="N605" s="93">
        <f>IFERROR(VLOOKUP($E605, V一般接種!$A:$G, N$4, FALSE), 0)</f>
        <v>290259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95999</v>
      </c>
      <c r="L606" s="92">
        <f>IFERROR(VLOOKUP($E606, V一般接種!$A:$G, L$4, FALSE), 0)</f>
        <v>6586</v>
      </c>
      <c r="M606" s="92">
        <f>IFERROR(VLOOKUP($E606, V一般接種!$A:$G, M$4, FALSE), 0)</f>
        <v>63</v>
      </c>
      <c r="N606" s="93">
        <f>IFERROR(VLOOKUP($E606, V一般接種!$A:$G, N$4, FALSE), 0)</f>
        <v>290259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131133</v>
      </c>
      <c r="C607" s="110">
        <f>IF(COUNTIF($A$7:$A607, $A607)&gt;1, 0, IF($E607="", "", I607+J607+M607+N607+P607-R607))</f>
        <v>372055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123758</v>
      </c>
      <c r="L607" s="92">
        <f>IFERROR(VLOOKUP($E607, V一般接種!$A:$G, L$4, FALSE), 0)</f>
        <v>7375</v>
      </c>
      <c r="M607" s="92">
        <f>IFERROR(VLOOKUP($E607, V一般接種!$A:$G, M$4, FALSE), 0)</f>
        <v>36</v>
      </c>
      <c r="N607" s="93">
        <f>IFERROR(VLOOKUP($E607, V一般接種!$A:$G, N$4, FALSE), 0)</f>
        <v>372019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123758</v>
      </c>
      <c r="L608" s="92">
        <f>IFERROR(VLOOKUP($E608, V一般接種!$A:$G, L$4, FALSE), 0)</f>
        <v>7375</v>
      </c>
      <c r="M608" s="92">
        <f>IFERROR(VLOOKUP($E608, V一般接種!$A:$G, M$4, FALSE), 0)</f>
        <v>36</v>
      </c>
      <c r="N608" s="93">
        <f>IFERROR(VLOOKUP($E608, V一般接種!$A:$G, N$4, FALSE), 0)</f>
        <v>372019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123758</v>
      </c>
      <c r="L609" s="92">
        <f>IFERROR(VLOOKUP($E609, V一般接種!$A:$G, L$4, FALSE), 0)</f>
        <v>7375</v>
      </c>
      <c r="M609" s="92">
        <f>IFERROR(VLOOKUP($E609, V一般接種!$A:$G, M$4, FALSE), 0)</f>
        <v>36</v>
      </c>
      <c r="N609" s="93">
        <f>IFERROR(VLOOKUP($E609, V一般接種!$A:$G, N$4, FALSE), 0)</f>
        <v>372019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182036</v>
      </c>
      <c r="C610" s="110">
        <f>IF(COUNTIF($A$7:$A610, $A610)&gt;1, 0, IF($E610="", "", I610+J610+M610+N610+P610-R610))</f>
        <v>495274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169092</v>
      </c>
      <c r="L610" s="92">
        <f>IFERROR(VLOOKUP($E610, V一般接種!$A:$G, L$4, FALSE), 0)</f>
        <v>12944</v>
      </c>
      <c r="M610" s="92">
        <f>IFERROR(VLOOKUP($E610, V一般接種!$A:$G, M$4, FALSE), 0)</f>
        <v>18</v>
      </c>
      <c r="N610" s="93">
        <f>IFERROR(VLOOKUP($E610, V一般接種!$A:$G, N$4, FALSE), 0)</f>
        <v>495256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169092</v>
      </c>
      <c r="L611" s="92">
        <f>IFERROR(VLOOKUP($E611, V一般接種!$A:$G, L$4, FALSE), 0)</f>
        <v>12944</v>
      </c>
      <c r="M611" s="92">
        <f>IFERROR(VLOOKUP($E611, V一般接種!$A:$G, M$4, FALSE), 0)</f>
        <v>18</v>
      </c>
      <c r="N611" s="93">
        <f>IFERROR(VLOOKUP($E611, V一般接種!$A:$G, N$4, FALSE), 0)</f>
        <v>495256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169092</v>
      </c>
      <c r="L612" s="92">
        <f>IFERROR(VLOOKUP($E612, V一般接種!$A:$G, L$4, FALSE), 0)</f>
        <v>12944</v>
      </c>
      <c r="M612" s="92">
        <f>IFERROR(VLOOKUP($E612, V一般接種!$A:$G, M$4, FALSE), 0)</f>
        <v>18</v>
      </c>
      <c r="N612" s="93">
        <f>IFERROR(VLOOKUP($E612, V一般接種!$A:$G, N$4, FALSE), 0)</f>
        <v>495256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812331</v>
      </c>
      <c r="C613" s="110">
        <f>IF(COUNTIF($A$7:$A613, $A613)&gt;1, 0, IF($E613="", "", I613+J613+M613+N613+P613-R613))</f>
        <v>829073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109728</v>
      </c>
      <c r="L613" s="92">
        <f>IFERROR(VLOOKUP($E613, V一般接種!$A:$G, L$4, FALSE), 0)</f>
        <v>9837</v>
      </c>
      <c r="M613" s="92">
        <f>IFERROR(VLOOKUP($E613, V一般接種!$A:$G, M$4, FALSE), 0)</f>
        <v>5</v>
      </c>
      <c r="N613" s="93">
        <f>IFERROR(VLOOKUP($E613, V一般接種!$A:$G, N$4, FALSE), 0)</f>
        <v>345596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109728</v>
      </c>
      <c r="L614" s="92">
        <f>IFERROR(VLOOKUP($E614, V一般接種!$A:$G, L$4, FALSE), 0)</f>
        <v>9837</v>
      </c>
      <c r="M614" s="92">
        <f>IFERROR(VLOOKUP($E614, V一般接種!$A:$G, M$4, FALSE), 0)</f>
        <v>5</v>
      </c>
      <c r="N614" s="93">
        <f>IFERROR(VLOOKUP($E614, V一般接種!$A:$G, N$4, FALSE), 0)</f>
        <v>345596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109728</v>
      </c>
      <c r="L615" s="92">
        <f>IFERROR(VLOOKUP($E615, V一般接種!$A:$G, L$4, FALSE), 0)</f>
        <v>9837</v>
      </c>
      <c r="M615" s="92">
        <f>IFERROR(VLOOKUP($E615, V一般接種!$A:$G, M$4, FALSE), 0)</f>
        <v>5</v>
      </c>
      <c r="N615" s="93">
        <f>IFERROR(VLOOKUP($E615, V一般接種!$A:$G, N$4, FALSE), 0)</f>
        <v>345596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56997</v>
      </c>
      <c r="C616" s="110">
        <f>IF(COUNTIF($A$7:$A616, $A616)&gt;1, 0, IF($E616="", "", I616+J616+M616+N616+P616-R616))</f>
        <v>250770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54496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250764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54496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250764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54496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250764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38532</v>
      </c>
      <c r="C619" s="110">
        <f>IF(COUNTIF($A$7:$A619, $A619)&gt;1, 0, IF($E619="", "", I619+J619+M619+N619+P619-R619))</f>
        <v>246040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36361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245990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36361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245990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36361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245990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21688</v>
      </c>
      <c r="C622" s="110">
        <f>IF(COUNTIF($A$7:$A622, $A622)&gt;1, 0, IF($E622="", "", I622+J622+M622+N622+P622-R622))</f>
        <v>55396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20731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55394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20731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55394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20731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55394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54725</v>
      </c>
      <c r="C625" s="110">
        <f>IF(COUNTIF($A$7:$A625, $A625)&gt;1, 0, IF($E625="", "", I625+J625+M625+N625+P625-R625))</f>
        <v>245460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53341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245451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53341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245451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53341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245451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84370</v>
      </c>
      <c r="C628" s="110">
        <f>IF(COUNTIF($A$7:$A628, $A628)&gt;1, 0, IF($E628="", "", I628+J628+M628+N628+P628-R628))</f>
        <v>294317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83071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294305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83071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294305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83071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294305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116133</v>
      </c>
      <c r="C631" s="110">
        <f>IF(COUNTIF($A$7:$A631, $A631)&gt;1, 0, IF($E631="", "", I631+J631+M631+N631+P631-R631))</f>
        <v>388447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113160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388435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113160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388435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113160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388435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710007</v>
      </c>
      <c r="C634" s="110">
        <f>IF(COUNTIF($A$7:$A634, $A634)&gt;1, 0, IF($E634="", "", I634+J634+M634+N634+P634-R634))</f>
        <v>681880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71274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234454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71274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234454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71274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234454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48040</v>
      </c>
      <c r="C637" s="110">
        <f>IF(COUNTIF($A$7:$A637, $A637)&gt;1, 0, IF($E637="", "", I637+J637+M637+N637+P637-R637))</f>
        <v>162323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47223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162308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47223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162308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47223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162308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50099</v>
      </c>
      <c r="C640" s="110">
        <f>IF(COUNTIF($A$7:$A640, $A640)&gt;1, 0, IF($E640="", "", I640+J640+M640+N640+P640-R640))</f>
        <v>159678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49589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159660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49589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159660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49589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159660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33842</v>
      </c>
      <c r="C643" s="110">
        <f>IF(COUNTIF($A$7:$A643, $A643)&gt;1, 0, IF($E643="", "", I643+J643+M643+N643+P643-R643))</f>
        <v>154114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32844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154100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32844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154100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32844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154100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30523</v>
      </c>
      <c r="C646" s="110">
        <f>IF(COUNTIF($A$7:$A646, $A646)&gt;1, 0, IF($E646="", "", I646+J646+M646+N646+P646-R646))</f>
        <v>135092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135053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135053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135053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50691</v>
      </c>
      <c r="C649" s="110">
        <f>IF(COUNTIF($A$7:$A649, $A649)&gt;1, 0, IF($E649="", "", I649+J649+M649+N649+P649-R649))</f>
        <v>195882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49700</v>
      </c>
      <c r="L649" s="92">
        <f>IFERROR(VLOOKUP($E649, V一般接種!$A:$G, L$4, FALSE), 0)</f>
        <v>991</v>
      </c>
      <c r="M649" s="92">
        <f>IFERROR(VLOOKUP($E649, V一般接種!$A:$G, M$4, FALSE), 0)</f>
        <v>3</v>
      </c>
      <c r="N649" s="93">
        <f>IFERROR(VLOOKUP($E649, V一般接種!$A:$G, N$4, FALSE), 0)</f>
        <v>195879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49700</v>
      </c>
      <c r="L650" s="92">
        <f>IFERROR(VLOOKUP($E650, V一般接種!$A:$G, L$4, FALSE), 0)</f>
        <v>991</v>
      </c>
      <c r="M650" s="92">
        <f>IFERROR(VLOOKUP($E650, V一般接種!$A:$G, M$4, FALSE), 0)</f>
        <v>3</v>
      </c>
      <c r="N650" s="93">
        <f>IFERROR(VLOOKUP($E650, V一般接種!$A:$G, N$4, FALSE), 0)</f>
        <v>195879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49700</v>
      </c>
      <c r="L651" s="92">
        <f>IFERROR(VLOOKUP($E651, V一般接種!$A:$G, L$4, FALSE), 0)</f>
        <v>991</v>
      </c>
      <c r="M651" s="92">
        <f>IFERROR(VLOOKUP($E651, V一般接種!$A:$G, M$4, FALSE), 0)</f>
        <v>3</v>
      </c>
      <c r="N651" s="93">
        <f>IFERROR(VLOOKUP($E651, V一般接種!$A:$G, N$4, FALSE), 0)</f>
        <v>195879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67523</v>
      </c>
      <c r="C652" s="110">
        <f>IF(COUNTIF($A$7:$A652, $A652)&gt;1, 0, IF($E652="", "", I652+J652+M652+N652+P652-R652))</f>
        <v>260006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66251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259992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66251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259992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66251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259992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600682</v>
      </c>
      <c r="C655" s="110">
        <f>IF(COUNTIF($A$7:$A655, $A655)&gt;1, 0, IF($E655="", "", I655+J655+M655+N655+P655-R655))</f>
        <v>549947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29971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151272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29971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151272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29971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151272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25824</v>
      </c>
      <c r="C658" s="110">
        <f>IF(COUNTIF($A$7:$A658, $A658)&gt;1, 0, IF($E658="", "", I658+J658+M658+N658+P658-R658))</f>
        <v>109218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25106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109217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25106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109217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25106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109217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25217</v>
      </c>
      <c r="C661" s="110">
        <f>IF(COUNTIF($A$7:$A661, $A661)&gt;1, 0, IF($E661="", "", I661+J661+M661+N661+P661-R661))</f>
        <v>111416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24555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111388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24555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111388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24555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111388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24828</v>
      </c>
      <c r="C664" s="110">
        <f>IF(COUNTIF($A$7:$A664, $A664)&gt;1, 0, IF($E664="", "", I664+J664+M664+N664+P664-R664))</f>
        <v>102699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23940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102695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23940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102695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23940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102695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23256</v>
      </c>
      <c r="C667" s="110">
        <f>IF(COUNTIF($A$7:$A667, $A667)&gt;1, 0, IF($E667="", "", I667+J667+M667+N667+P667-R667))</f>
        <v>97184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22538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97180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22538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97180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22538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97180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42039</v>
      </c>
      <c r="C670" s="110">
        <f>IF(COUNTIF($A$7:$A670, $A670)&gt;1, 0, IF($E670="", "", I670+J670+M670+N670+P670-R670))</f>
        <v>141781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40321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141761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40321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141761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40321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141761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55810</v>
      </c>
      <c r="C673" s="110">
        <f>IF(COUNTIF($A$7:$A673, $A673)&gt;1, 0, IF($E673="", "", I673+J673+M673+N673+P673-R673))</f>
        <v>194458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54812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194446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54812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194446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54812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194446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533481</v>
      </c>
      <c r="C676" s="110">
        <f>IF(COUNTIF($A$7:$A676, $A676)&gt;1, 0, IF($E676="", "", I676+J676+M676+N676+P676-R676))</f>
        <v>409716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23899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115495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23899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115495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23899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115495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22481</v>
      </c>
      <c r="C679" s="110">
        <f>IF(COUNTIF($A$7:$A679, $A679)&gt;1, 0, IF($E679="", "", I679+J679+M679+N679+P679-R679))</f>
        <v>63132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21830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63119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21830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63119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21830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63119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4951</v>
      </c>
      <c r="C682" s="110">
        <f>IF(COUNTIF($A$7:$A682, $A682)&gt;1, 0, IF($E682="", "", I682+J682+M682+N682+P682-R682))</f>
        <v>16133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4714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16128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4714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16128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4714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16128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22378</v>
      </c>
      <c r="C685" s="110">
        <f>IF(COUNTIF($A$7:$A685, $A685)&gt;1, 0, IF($E685="", "", I685+J685+M685+N685+P685-R685))</f>
        <v>40753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21615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40740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21615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40740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21615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40740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20097</v>
      </c>
      <c r="C688" s="110">
        <f>IF(COUNTIF($A$7:$A688, $A688)&gt;1, 0, IF($E688="", "", I688+J688+M688+N688+P688-R688))</f>
        <v>59155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19407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59118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19407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59118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19407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59118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38210</v>
      </c>
      <c r="C691" s="110">
        <f>IF(COUNTIF($A$7:$A691, $A691)&gt;1, 0, IF($E691="", "", I691+J691+M691+N691+P691-R691))</f>
        <v>101791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36505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101786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36505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101786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36505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101786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51405</v>
      </c>
      <c r="C694" s="110">
        <f>IF(COUNTIF($A$7:$A694, $A694)&gt;1, 0, IF($E694="", "", I694+J694+M694+N694+P694-R694))</f>
        <v>140692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50493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140659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50493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140659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50493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140659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481224</v>
      </c>
      <c r="C697" s="110">
        <f>IF(COUNTIF($A$7:$A697, $A697)&gt;1, 0, IF($E697="", "", I697+J697+M697+N697+P697-R697))</f>
        <v>336327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19241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83577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19241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83577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19241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83577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18221</v>
      </c>
      <c r="C700" s="110">
        <f>IF(COUNTIF($A$7:$A700, $A700)&gt;1, 0, IF($E700="", "", I700+J700+M700+N700+P700-R700))</f>
        <v>54143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17681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54140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17681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54140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17681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54140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17915</v>
      </c>
      <c r="C703" s="110">
        <f>IF(COUNTIF($A$7:$A703, $A703)&gt;1, 0, IF($E703="", "", I703+J703+M703+N703+P703-R703))</f>
        <v>58634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17501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58608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17501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58608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17501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58608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15987</v>
      </c>
      <c r="C706" s="110">
        <f>IF(COUNTIF($A$7:$A706, $A706)&gt;1, 0, IF($E706="", "", I706+J706+M706+N706+P706-R706))</f>
        <v>31162</v>
      </c>
      <c r="D706" s="110">
        <f>IF(COUNTIF($A$7:$A706, $A706)&gt;1, 0, S706)</f>
        <v>4716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15683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31156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4716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15683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31156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4716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15683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31156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4716</v>
      </c>
    </row>
    <row r="709" spans="1:19" ht="17.7">
      <c r="A709" s="49">
        <v>44532</v>
      </c>
      <c r="B709" s="110">
        <f>IF(COUNTIF($A$7:$A709, $A709)&gt;1, 0, IF($E709="","",G709+H709+K709+L709+O709-Q709))</f>
        <v>15139</v>
      </c>
      <c r="C709" s="110">
        <f>IF(COUNTIF($A$7:$A709, $A709)&gt;1, 0, IF($E709="", "", I709+J709+M709+N709+P709-R709))</f>
        <v>28092</v>
      </c>
      <c r="D709" s="110">
        <f>IF(COUNTIF($A$7:$A709, $A709)&gt;1, 0, S709)</f>
        <v>3780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14878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28091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3780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14878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28091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3780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14878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28091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3780</v>
      </c>
    </row>
    <row r="712" spans="1:19" ht="17.7">
      <c r="A712" s="49">
        <v>44533</v>
      </c>
      <c r="B712" s="110">
        <f>IF(COUNTIF($A$7:$A712, $A712)&gt;1, 0, IF($E712="","",G712+H712+K712+L712+O712-Q712))</f>
        <v>28894</v>
      </c>
      <c r="C712" s="110">
        <f>IF(COUNTIF($A$7:$A712, $A712)&gt;1, 0, IF($E712="", "", I712+J712+M712+N712+P712-R712))</f>
        <v>51039</v>
      </c>
      <c r="D712" s="110">
        <f>IF(COUNTIF($A$7:$A712, $A712)&gt;1, 0, S712)</f>
        <v>9417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28639</v>
      </c>
      <c r="L712" s="92">
        <f>IFERROR(VLOOKUP($E712, V一般接種!$A:$G, L$4, FALSE), 0)</f>
        <v>255</v>
      </c>
      <c r="M712" s="92">
        <f>IFERROR(VLOOKUP($E712, V一般接種!$A:$G, M$4, FALSE), 0)</f>
        <v>3</v>
      </c>
      <c r="N712" s="93">
        <f>IFERROR(VLOOKUP($E712, V一般接種!$A:$G, N$4, FALSE), 0)</f>
        <v>51036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9417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28639</v>
      </c>
      <c r="L713" s="92">
        <f>IFERROR(VLOOKUP($E713, V一般接種!$A:$G, L$4, FALSE), 0)</f>
        <v>255</v>
      </c>
      <c r="M713" s="92">
        <f>IFERROR(VLOOKUP($E713, V一般接種!$A:$G, M$4, FALSE), 0)</f>
        <v>3</v>
      </c>
      <c r="N713" s="93">
        <f>IFERROR(VLOOKUP($E713, V一般接種!$A:$G, N$4, FALSE), 0)</f>
        <v>51036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9417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28639</v>
      </c>
      <c r="L714" s="92">
        <f>IFERROR(VLOOKUP($E714, V一般接種!$A:$G, L$4, FALSE), 0)</f>
        <v>255</v>
      </c>
      <c r="M714" s="92">
        <f>IFERROR(VLOOKUP($E714, V一般接種!$A:$G, M$4, FALSE), 0)</f>
        <v>3</v>
      </c>
      <c r="N714" s="93">
        <f>IFERROR(VLOOKUP($E714, V一般接種!$A:$G, N$4, FALSE), 0)</f>
        <v>51036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9417</v>
      </c>
    </row>
    <row r="715" spans="1:19" ht="17.7">
      <c r="A715" s="49">
        <v>44534</v>
      </c>
      <c r="B715" s="110">
        <f>IF(COUNTIF($A$7:$A715, $A715)&gt;1, 0, IF($E715="","",G715+H715+K715+L715+O715-Q715))</f>
        <v>44332</v>
      </c>
      <c r="C715" s="110">
        <f>IF(COUNTIF($A$7:$A715, $A715)&gt;1, 0, IF($E715="", "", I715+J715+M715+N715+P715-R715))</f>
        <v>72859</v>
      </c>
      <c r="D715" s="110">
        <f>IF(COUNTIF($A$7:$A715, $A715)&gt;1, 0, S715)</f>
        <v>2475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44126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72856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2475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44126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72856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2475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44126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72856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2475</v>
      </c>
    </row>
    <row r="718" spans="1:19" ht="17.7">
      <c r="A718" s="49">
        <v>44535</v>
      </c>
      <c r="B718" s="110">
        <f>IF(COUNTIF($A$7:$A718, $A718)&gt;1, 0, IF($E718="","",G718+H718+K718+L718+O718-Q718))</f>
        <v>437912</v>
      </c>
      <c r="C718" s="110">
        <f>IF(COUNTIF($A$7:$A718, $A718)&gt;1, 0, IF($E718="", "", I718+J718+M718+N718+P718-R718))</f>
        <v>257921</v>
      </c>
      <c r="D718" s="110">
        <f>IF(COUNTIF($A$7:$A718, $A718)&gt;1, 0, S718)</f>
        <v>622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16015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30965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622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16015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30965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622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16015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30965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622</v>
      </c>
    </row>
    <row r="721" spans="1:19" ht="17.7">
      <c r="A721" s="49">
        <v>44536</v>
      </c>
      <c r="B721" s="110">
        <f>IF(COUNTIF($A$7:$A721, $A721)&gt;1, 0, IF($E721="","",G721+H721+K721+L721+O721-Q721))</f>
        <v>13860</v>
      </c>
      <c r="C721" s="110">
        <f>IF(COUNTIF($A$7:$A721, $A721)&gt;1, 0, IF($E721="", "", I721+J721+M721+N721+P721-R721))</f>
        <v>24386</v>
      </c>
      <c r="D721" s="110">
        <f>IF(COUNTIF($A$7:$A721, $A721)&gt;1, 0, S721)</f>
        <v>9422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13687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24383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9422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13687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24383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9422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13687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24383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9422</v>
      </c>
    </row>
    <row r="724" spans="1:19" ht="17.7">
      <c r="A724" s="49">
        <v>44537</v>
      </c>
      <c r="B724" s="110">
        <f>IF(COUNTIF($A$7:$A724, $A724)&gt;1, 0, IF($E724="","",G724+H724+K724+L724+O724-Q724))</f>
        <v>11609</v>
      </c>
      <c r="C724" s="110">
        <f>IF(COUNTIF($A$7:$A724, $A724)&gt;1, 0, IF($E724="", "", I724+J724+M724+N724+P724-R724))</f>
        <v>23262</v>
      </c>
      <c r="D724" s="110">
        <f>IF(COUNTIF($A$7:$A724, $A724)&gt;1, 0, S724)</f>
        <v>11293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11448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23260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11293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11448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23260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11293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11448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23260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11293</v>
      </c>
    </row>
    <row r="727" spans="1:19" ht="17.7">
      <c r="A727" s="49">
        <v>44538</v>
      </c>
      <c r="B727" s="110">
        <f>IF(COUNTIF($A$7:$A727, $A727)&gt;1, 0, IF($E727="","",G727+H727+K727+L727+O727-Q727))</f>
        <v>6718</v>
      </c>
      <c r="C727" s="110">
        <f>IF(COUNTIF($A$7:$A727, $A727)&gt;1, 0, IF($E727="", "", I727+J727+M727+N727+P727-R727))</f>
        <v>22693</v>
      </c>
      <c r="D727" s="110">
        <f>IF(COUNTIF($A$7:$A727, $A727)&gt;1, 0, S727)</f>
        <v>12612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6228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22688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12612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6228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22688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12612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6228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22688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12612</v>
      </c>
    </row>
    <row r="730" spans="1:19" ht="17.7">
      <c r="A730" s="49">
        <v>44539</v>
      </c>
      <c r="B730" s="110">
        <f>IF(COUNTIF($A$7:$A730, $A730)&gt;1, 0, IF($E730="","",G730+H730+K730+L730+O730-Q730))</f>
        <v>4745</v>
      </c>
      <c r="C730" s="110">
        <f>IF(COUNTIF($A$7:$A730, $A730)&gt;1, 0, IF($E730="", "", I730+J730+M730+N730+P730-R730))</f>
        <v>20645</v>
      </c>
      <c r="D730" s="110">
        <f>IF(COUNTIF($A$7:$A730, $A730)&gt;1, 0, S730)</f>
        <v>15094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4326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20636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15094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4326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20636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15094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4326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20636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15094</v>
      </c>
    </row>
    <row r="733" spans="1:19" ht="17.7">
      <c r="A733" s="49">
        <v>44540</v>
      </c>
      <c r="B733" s="110">
        <f>IF(COUNTIF($A$7:$A733, $A733)&gt;1, 0, IF($E733="","",G733+H733+K733+L733+O733-Q733))</f>
        <v>7832</v>
      </c>
      <c r="C733" s="110">
        <f>IF(COUNTIF($A$7:$A733, $A733)&gt;1, 0, IF($E733="", "", I733+J733+M733+N733+P733-R733))</f>
        <v>42190</v>
      </c>
      <c r="D733" s="110">
        <f>IF(COUNTIF($A$7:$A733, $A733)&gt;1, 0, S733)</f>
        <v>38573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7098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42187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38573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7098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42187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38573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7098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42187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38573</v>
      </c>
    </row>
    <row r="736" spans="1:19" ht="17.7">
      <c r="A736" s="49">
        <v>44541</v>
      </c>
      <c r="B736" s="110">
        <f>IF(COUNTIF($A$7:$A736, $A736)&gt;1, 0, IF($E736="","",G736+H736+K736+L736+O736-Q736))</f>
        <v>10899</v>
      </c>
      <c r="C736" s="110">
        <f>IF(COUNTIF($A$7:$A736, $A736)&gt;1, 0, IF($E736="", "", I736+J736+M736+N736+P736-R736))</f>
        <v>59512</v>
      </c>
      <c r="D736" s="110">
        <f>IF(COUNTIF($A$7:$A736, $A736)&gt;1, 0, S736)</f>
        <v>6604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10308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59508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6604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10308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59508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6604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10308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59508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6604</v>
      </c>
    </row>
    <row r="739" spans="1:19" ht="17.7">
      <c r="A739" s="49">
        <v>44542</v>
      </c>
      <c r="B739" s="110">
        <f>IF(COUNTIF($A$7:$A739, $A739)&gt;1, 0, IF($E739="","",G739+H739+K739+L739+O739-Q739))</f>
        <v>407030</v>
      </c>
      <c r="C739" s="110">
        <f>IF(COUNTIF($A$7:$A739, $A739)&gt;1, 0, IF($E739="", "", I739+J739+M739+N739+P739-R739))</f>
        <v>245433</v>
      </c>
      <c r="D739" s="110">
        <f>IF(COUNTIF($A$7:$A739, $A739)&gt;1, 0, S739)</f>
        <v>743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4126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23598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743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4126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23598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743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4126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23598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743</v>
      </c>
    </row>
    <row r="742" spans="1:19" ht="17.7">
      <c r="A742" s="49">
        <v>44543</v>
      </c>
      <c r="B742" s="110">
        <f>IF(COUNTIF($A$7:$A742, $A742)&gt;1, 0, IF($E742="","",G742+H742+K742+L742+O742-Q742))</f>
        <v>4616</v>
      </c>
      <c r="C742" s="110">
        <f>IF(COUNTIF($A$7:$A742, $A742)&gt;1, 0, IF($E742="", "", I742+J742+M742+N742+P742-R742))</f>
        <v>20921</v>
      </c>
      <c r="D742" s="110">
        <f>IF(COUNTIF($A$7:$A742, $A742)&gt;1, 0, S742)</f>
        <v>30981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4422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20921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30981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4422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20921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30981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4422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20921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30981</v>
      </c>
    </row>
    <row r="745" spans="1:19" ht="17.7">
      <c r="A745" s="49">
        <v>44544</v>
      </c>
      <c r="B745" s="110">
        <f>IF(COUNTIF($A$7:$A745, $A745)&gt;1, 0, IF($E745="","",G745+H745+K745+L745+O745-Q745))</f>
        <v>7230</v>
      </c>
      <c r="C745" s="110">
        <f>IF(COUNTIF($A$7:$A745, $A745)&gt;1, 0, IF($E745="", "", I745+J745+M745+N745+P745-R745))</f>
        <v>7037</v>
      </c>
      <c r="D745" s="110">
        <f>IF(COUNTIF($A$7:$A745, $A745)&gt;1, 0, S745)</f>
        <v>34507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6971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7022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34507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6971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7022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34507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6971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7022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34507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21206</v>
      </c>
      <c r="D748" s="110">
        <f>IF(COUNTIF($A$7:$A748, $A748)&gt;1, 0, S748)</f>
        <v>42652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21189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42652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21189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42652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21189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42652</v>
      </c>
    </row>
    <row r="751" spans="1:19" ht="17.7">
      <c r="A751" s="49">
        <v>44546</v>
      </c>
      <c r="B751" s="110">
        <f>IF(COUNTIF($A$7:$A751, $A751)&gt;1, 0, IF($E751="","",G751+H751+K751+L751+O751-Q751))</f>
        <v>10022</v>
      </c>
      <c r="C751" s="110">
        <f>IF(COUNTIF($A$7:$A751, $A751)&gt;1, 0, IF($E751="", "", I751+J751+M751+N751+P751-R751))</f>
        <v>19255</v>
      </c>
      <c r="D751" s="110">
        <f>IF(COUNTIF($A$7:$A751, $A751)&gt;1, 0, S751)</f>
        <v>46745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9359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19250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46745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9359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19250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46745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9359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19250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46745</v>
      </c>
    </row>
    <row r="754" spans="1:19" ht="17.7">
      <c r="A754" s="49">
        <v>44547</v>
      </c>
      <c r="B754" s="110">
        <f>IF(COUNTIF($A$7:$A754, $A754)&gt;1, 0, IF($E754="","",G754+H754+K754+L754+O754-Q754))</f>
        <v>22689</v>
      </c>
      <c r="C754" s="110">
        <f>IF(COUNTIF($A$7:$A754, $A754)&gt;1, 0, IF($E754="", "", I754+J754+M754+N754+P754-R754))</f>
        <v>38915</v>
      </c>
      <c r="D754" s="110">
        <f>IF(COUNTIF($A$7:$A754, $A754)&gt;1, 0, S754)</f>
        <v>84789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21678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38913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84789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21678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38913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84789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21678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38913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84789</v>
      </c>
    </row>
    <row r="757" spans="1:19" ht="17.7">
      <c r="A757" s="49">
        <v>44548</v>
      </c>
      <c r="B757" s="110">
        <f>IF(COUNTIF($A$7:$A757, $A757)&gt;1, 0, IF($E757="","",G757+H757+K757+L757+O757-Q757))</f>
        <v>35061</v>
      </c>
      <c r="C757" s="110">
        <f>IF(COUNTIF($A$7:$A757, $A757)&gt;1, 0, IF($E757="", "", I757+J757+M757+N757+P757-R757))</f>
        <v>56829</v>
      </c>
      <c r="D757" s="110">
        <f>IF(COUNTIF($A$7:$A757, $A757)&gt;1, 0, S757)</f>
        <v>21447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34388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56826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21447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34388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56826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21447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34388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56826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21447</v>
      </c>
    </row>
    <row r="760" spans="1:19" ht="17.7">
      <c r="A760" s="49">
        <v>44549</v>
      </c>
      <c r="B760" s="110">
        <f>IF(COUNTIF($A$7:$A760, $A760)&gt;1, 0, IF($E760="","",G760+H760+K760+L760+O760-Q760))</f>
        <v>402543</v>
      </c>
      <c r="C760" s="110">
        <f>IF(COUNTIF($A$7:$A760, $A760)&gt;1, 0, IF($E760="", "", I760+J760+M760+N760+P760-R760))</f>
        <v>232774</v>
      </c>
      <c r="D760" s="110">
        <f>IF(COUNTIF($A$7:$A760, $A760)&gt;1, 0, S760)</f>
        <v>2439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13102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20900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2439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13102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20900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2439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13102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20900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2439</v>
      </c>
    </row>
    <row r="763" spans="1:19" ht="17.7">
      <c r="A763" s="49">
        <v>44550</v>
      </c>
      <c r="B763" s="110">
        <f>IF(COUNTIF($A$7:$A763, $A763)&gt;1, 0, IF($E763="","",G763+H763+K763+L763+O763-Q763))</f>
        <v>6374</v>
      </c>
      <c r="C763" s="110">
        <f>IF(COUNTIF($A$7:$A763, $A763)&gt;1, 0, IF($E763="", "", I763+J763+M763+N763+P763-R763))</f>
        <v>18262</v>
      </c>
      <c r="D763" s="110">
        <f>IF(COUNTIF($A$7:$A763, $A763)&gt;1, 0, S763)</f>
        <v>51221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6000</v>
      </c>
      <c r="L763" s="92">
        <f>IFERROR(VLOOKUP($E763, V一般接種!$A:$G, L$4, FALSE), 0)</f>
        <v>374</v>
      </c>
      <c r="M763" s="92">
        <f>IFERROR(VLOOKUP($E763, V一般接種!$A:$G, M$4, FALSE), 0)</f>
        <v>2</v>
      </c>
      <c r="N763" s="93">
        <f>IFERROR(VLOOKUP($E763, V一般接種!$A:$G, N$4, FALSE), 0)</f>
        <v>18260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51221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6000</v>
      </c>
      <c r="L764" s="92">
        <f>IFERROR(VLOOKUP($E764, V一般接種!$A:$G, L$4, FALSE), 0)</f>
        <v>374</v>
      </c>
      <c r="M764" s="92">
        <f>IFERROR(VLOOKUP($E764, V一般接種!$A:$G, M$4, FALSE), 0)</f>
        <v>2</v>
      </c>
      <c r="N764" s="93">
        <f>IFERROR(VLOOKUP($E764, V一般接種!$A:$G, N$4, FALSE), 0)</f>
        <v>18260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51221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6000</v>
      </c>
      <c r="L765" s="92">
        <f>IFERROR(VLOOKUP($E765, V一般接種!$A:$G, L$4, FALSE), 0)</f>
        <v>374</v>
      </c>
      <c r="M765" s="92">
        <f>IFERROR(VLOOKUP($E765, V一般接種!$A:$G, M$4, FALSE), 0)</f>
        <v>2</v>
      </c>
      <c r="N765" s="93">
        <f>IFERROR(VLOOKUP($E765, V一般接種!$A:$G, N$4, FALSE), 0)</f>
        <v>18260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51221</v>
      </c>
    </row>
    <row r="766" spans="1:19" ht="17.7">
      <c r="A766" s="49">
        <v>44551</v>
      </c>
      <c r="B766" s="110">
        <f>IF(COUNTIF($A$7:$A766, $A766)&gt;1, 0, IF($E766="","",G766+H766+K766+L766+O766-Q766))</f>
        <v>12297</v>
      </c>
      <c r="C766" s="110">
        <f>IF(COUNTIF($A$7:$A766, $A766)&gt;1, 0, IF($E766="", "", I766+J766+M766+N766+P766-R766))</f>
        <v>18214</v>
      </c>
      <c r="D766" s="110">
        <f>IF(COUNTIF($A$7:$A766, $A766)&gt;1, 0, S766)</f>
        <v>58552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12133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18199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58552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12133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18199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58552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12133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18199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58552</v>
      </c>
    </row>
    <row r="769" spans="1:19" ht="17.7">
      <c r="A769" s="49">
        <v>44552</v>
      </c>
      <c r="B769" s="110">
        <f>IF(COUNTIF($A$7:$A769, $A769)&gt;1, 0, IF($E769="","",G769+H769+K769+L769+O769-Q769))</f>
        <v>12599</v>
      </c>
      <c r="C769" s="110">
        <f>IF(COUNTIF($A$7:$A769, $A769)&gt;1, 0, IF($E769="", "", I769+J769+M769+N769+P769-R769))</f>
        <v>17710</v>
      </c>
      <c r="D769" s="110">
        <f>IF(COUNTIF($A$7:$A769, $A769)&gt;1, 0, S769)</f>
        <v>64163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12050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17704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64163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12050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17704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64163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12050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17704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64163</v>
      </c>
    </row>
    <row r="772" spans="1:19" ht="17.7">
      <c r="A772" s="49">
        <v>44553</v>
      </c>
      <c r="B772" s="110">
        <f>IF(COUNTIF($A$7:$A772, $A772)&gt;1, 0, IF($E772="","",G772+H772+K772+L772+O772-Q772))</f>
        <v>10313</v>
      </c>
      <c r="C772" s="110">
        <f>IF(COUNTIF($A$7:$A772, $A772)&gt;1, 0, IF($E772="", "", I772+J772+M772+N772+P772-R772))</f>
        <v>15694</v>
      </c>
      <c r="D772" s="110">
        <f>IF(COUNTIF($A$7:$A772, $A772)&gt;1, 0, S772)</f>
        <v>65261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9875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15690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65261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9875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15690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65261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9875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15690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65261</v>
      </c>
    </row>
    <row r="775" spans="1:19" ht="17.7">
      <c r="A775" s="49">
        <v>44554</v>
      </c>
      <c r="B775" s="110">
        <f>IF(COUNTIF($A$7:$A775, $A775)&gt;1, 0, IF($E775="","",G775+H775+K775+L775+O775-Q775))</f>
        <v>18256</v>
      </c>
      <c r="C775" s="110">
        <f>IF(COUNTIF($A$7:$A775, $A775)&gt;1, 0, IF($E775="", "", I775+J775+M775+N775+P775-R775))</f>
        <v>30337</v>
      </c>
      <c r="D775" s="110">
        <f>IF(COUNTIF($A$7:$A775, $A775)&gt;1, 0, S775)</f>
        <v>101899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17593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30333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101899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17593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30333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101899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17593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30333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101899</v>
      </c>
    </row>
    <row r="778" spans="1:19" ht="17.7">
      <c r="A778" s="49">
        <v>44555</v>
      </c>
      <c r="B778" s="110">
        <f>IF(COUNTIF($A$7:$A778, $A778)&gt;1, 0, IF($E778="","",G778+H778+K778+L778+O778-Q778))</f>
        <v>27615</v>
      </c>
      <c r="C778" s="110">
        <f>IF(COUNTIF($A$7:$A778, $A778)&gt;1, 0, IF($E778="", "", I778+J778+M778+N778+P778-R778))</f>
        <v>50053</v>
      </c>
      <c r="D778" s="110">
        <f>IF(COUNTIF($A$7:$A778, $A778)&gt;1, 0, S778)</f>
        <v>39820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26885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50010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39820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26885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50010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39820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26885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50010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39820</v>
      </c>
    </row>
    <row r="781" spans="1:19" ht="17.7">
      <c r="A781" s="49">
        <v>44556</v>
      </c>
      <c r="B781" s="110">
        <f>IF(COUNTIF($A$7:$A781, $A781)&gt;1, 0, IF($E781="","",G781+H781+K781+L781+O781-Q781))</f>
        <v>261160</v>
      </c>
      <c r="C781" s="110">
        <f>IF(COUNTIF($A$7:$A781, $A781)&gt;1, 0, IF($E781="", "", I781+J781+M781+N781+P781-R781))</f>
        <v>102498</v>
      </c>
      <c r="D781" s="110">
        <f>IF(COUNTIF($A$7:$A781, $A781)&gt;1, 0, S781)</f>
        <v>6739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11151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20647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6739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11151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20647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6739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11151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20647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6739</v>
      </c>
    </row>
    <row r="784" spans="1:19" ht="17.7">
      <c r="A784" s="49">
        <v>44557</v>
      </c>
      <c r="B784" s="110">
        <f>IF(COUNTIF($A$7:$A784, $A784)&gt;1, 0, IF($E784="","",G784+H784+K784+L784+O784-Q784))</f>
        <v>8739</v>
      </c>
      <c r="C784" s="110">
        <f>IF(COUNTIF($A$7:$A784, $A784)&gt;1, 0, IF($E784="", "", I784+J784+M784+N784+P784-R784))</f>
        <v>15545</v>
      </c>
      <c r="D784" s="110">
        <f>IF(COUNTIF($A$7:$A784, $A784)&gt;1, 0, S784)</f>
        <v>48818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8504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15544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48818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8504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15544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48818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8504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15544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48818</v>
      </c>
    </row>
    <row r="787" spans="1:19" ht="17.7">
      <c r="A787" s="49">
        <v>44558</v>
      </c>
      <c r="B787" s="110">
        <f>IF(COUNTIF($A$7:$A787, $A787)&gt;1, 0, IF($E787="","",G787+H787+K787+L787+O787-Q787))</f>
        <v>7039</v>
      </c>
      <c r="C787" s="110">
        <f>IF(COUNTIF($A$7:$A787, $A787)&gt;1, 0, IF($E787="", "", I787+J787+M787+N787+P787-R787))</f>
        <v>12134</v>
      </c>
      <c r="D787" s="110">
        <f>IF(COUNTIF($A$7:$A787, $A787)&gt;1, 0, S787)</f>
        <v>63031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6783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12131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63031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6783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12131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63031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6783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12131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63031</v>
      </c>
    </row>
    <row r="790" spans="1:19" ht="17.7">
      <c r="A790" s="49">
        <v>44559</v>
      </c>
      <c r="B790" s="110">
        <f>IF(COUNTIF($A$7:$A790, $A790)&gt;1, 0, IF($E790="","",G790+H790+K790+L790+O790-Q790))</f>
        <v>2889</v>
      </c>
      <c r="C790" s="110">
        <f>IF(COUNTIF($A$7:$A790, $A790)&gt;1, 0, IF($E790="", "", I790+J790+M790+N790+P790-R790))</f>
        <v>4419</v>
      </c>
      <c r="D790" s="110">
        <f>IF(COUNTIF($A$7:$A790, $A790)&gt;1, 0, S790)</f>
        <v>38283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2872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4419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38283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2872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4419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38283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2872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4419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38283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1065</v>
      </c>
      <c r="D793" s="110">
        <f>IF(COUNTIF($A$7:$A793, $A793)&gt;1, 0, S793)</f>
        <v>9263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1065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9263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1065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9263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1065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9263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770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770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770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770</v>
      </c>
    </row>
    <row r="799" spans="1:19" ht="17.7">
      <c r="A799" s="49">
        <v>44562</v>
      </c>
      <c r="B799" s="110">
        <f>IF(COUNTIF($A$7:$A799, $A799)&gt;1, 0, IF($E799="","",G799+H799+K799+L799+O799-Q799))</f>
        <v>14</v>
      </c>
      <c r="C799" s="110">
        <f>IF(COUNTIF($A$7:$A799, $A799)&gt;1, 0, IF($E799="", "", I799+J799+M799+N799+P799-R799))</f>
        <v>26</v>
      </c>
      <c r="D799" s="110">
        <f>IF(COUNTIF($A$7:$A799, $A799)&gt;1, 0, S799)</f>
        <v>236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236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236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236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82416</v>
      </c>
      <c r="D802" s="110">
        <f>IF(COUNTIF($A$7:$A802, $A802)&gt;1, 0, S802)</f>
        <v>438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438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438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438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153</v>
      </c>
      <c r="D805" s="110">
        <f>IF(COUNTIF($A$7:$A805, $A805)&gt;1, 0, S805)</f>
        <v>565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565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565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565</v>
      </c>
    </row>
    <row r="808" spans="1:19" ht="17.7">
      <c r="A808" s="49">
        <v>44565</v>
      </c>
      <c r="B808" s="110">
        <f>IF(COUNTIF($A$7:$A808, $A808)&gt;1, 0, IF($E808="","",G808+H808+K808+L808+O808-Q808))</f>
        <v>3225</v>
      </c>
      <c r="C808" s="110">
        <f>IF(COUNTIF($A$7:$A808, $A808)&gt;1, 0, IF($E808="", "", I808+J808+M808+N808+P808-R808))</f>
        <v>6210</v>
      </c>
      <c r="D808" s="110">
        <f>IF(COUNTIF($A$7:$A808, $A808)&gt;1, 0, S808)</f>
        <v>9994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3187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6209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9994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3187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6209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9994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3187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6209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9994</v>
      </c>
    </row>
    <row r="811" spans="1:19" ht="17.7">
      <c r="A811" s="49">
        <v>44566</v>
      </c>
      <c r="B811" s="110">
        <f>IF(COUNTIF($A$7:$A811, $A811)&gt;1, 0, IF($E811="","",G811+H811+K811+L811+O811-Q811))</f>
        <v>5883</v>
      </c>
      <c r="C811" s="110">
        <f>IF(COUNTIF($A$7:$A811, $A811)&gt;1, 0, IF($E811="", "", I811+J811+M811+N811+P811-R811))</f>
        <v>9711</v>
      </c>
      <c r="D811" s="110">
        <f>IF(COUNTIF($A$7:$A811, $A811)&gt;1, 0, S811)</f>
        <v>25833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5722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9706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25833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5722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9706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25833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5722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9706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25833</v>
      </c>
    </row>
    <row r="814" spans="1:19" ht="17.7">
      <c r="A814" s="49">
        <v>44567</v>
      </c>
      <c r="B814" s="110">
        <f>IF(COUNTIF($A$7:$A814, $A814)&gt;1, 0, IF($E814="","",G814+H814+K814+L814+O814-Q814))</f>
        <v>6544</v>
      </c>
      <c r="C814" s="110">
        <f>IF(COUNTIF($A$7:$A814, $A814)&gt;1, 0, IF($E814="", "", I814+J814+M814+N814+P814-R814))</f>
        <v>10052</v>
      </c>
      <c r="D814" s="110">
        <f>IF(COUNTIF($A$7:$A814, $A814)&gt;1, 0, S814)</f>
        <v>35404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6343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10048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35404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6343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10048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35404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6343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10048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35404</v>
      </c>
    </row>
    <row r="817" spans="1:19" ht="17.7">
      <c r="A817" s="49">
        <v>44568</v>
      </c>
      <c r="B817" s="110">
        <f>IF(COUNTIF($A$7:$A817, $A817)&gt;1, 0, IF($E817="","",G817+H817+K817+L817+O817-Q817))</f>
        <v>16082</v>
      </c>
      <c r="C817" s="110">
        <f>IF(COUNTIF($A$7:$A817, $A817)&gt;1, 0, IF($E817="", "", I817+J817+M817+N817+P817-R817))</f>
        <v>24021</v>
      </c>
      <c r="D817" s="110">
        <f>IF(COUNTIF($A$7:$A817, $A817)&gt;1, 0, S817)</f>
        <v>90920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15750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24017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90920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15750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24017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90920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15750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24017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90920</v>
      </c>
    </row>
    <row r="820" spans="1:19" ht="17.7">
      <c r="A820" s="49">
        <v>44569</v>
      </c>
      <c r="B820" s="110">
        <f>IF(COUNTIF($A$7:$A820, $A820)&gt;1, 0, IF($E820="","",G820+H820+K820+L820+O820-Q820))</f>
        <v>26834</v>
      </c>
      <c r="C820" s="110">
        <f>IF(COUNTIF($A$7:$A820, $A820)&gt;1, 0, IF($E820="", "", I820+J820+M820+N820+P820-R820))</f>
        <v>38767</v>
      </c>
      <c r="D820" s="110">
        <f>IF(COUNTIF($A$7:$A820, $A820)&gt;1, 0, S820)</f>
        <v>107565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26488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38764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107565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26488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38764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107565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26488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38764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107565</v>
      </c>
    </row>
    <row r="823" spans="1:19" ht="17.7">
      <c r="A823" s="49">
        <v>44570</v>
      </c>
      <c r="B823" s="110">
        <f>IF(COUNTIF($A$7:$A823, $A823)&gt;1, 0, IF($E823="","",G823+H823+K823+L823+O823-Q823))</f>
        <v>224078</v>
      </c>
      <c r="C823" s="110">
        <f>IF(COUNTIF($A$7:$A823, $A823)&gt;1, 0, IF($E823="", "", I823+J823+M823+N823+P823-R823))</f>
        <v>80654</v>
      </c>
      <c r="D823" s="110">
        <f>IF(COUNTIF($A$7:$A823, $A823)&gt;1, 0, S823)</f>
        <v>14514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10159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14514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10159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14514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10159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14514</v>
      </c>
    </row>
    <row r="826" spans="1:19" ht="17.7">
      <c r="A826" s="49">
        <v>44571</v>
      </c>
      <c r="B826" s="110">
        <f>IF(COUNTIF($A$7:$A826, $A826)&gt;1, 0, IF($E826="","",G826+H826+K826+L826+O826-Q826))</f>
        <v>1303</v>
      </c>
      <c r="C826" s="110">
        <f>IF(COUNTIF($A$7:$A826, $A826)&gt;1, 0, IF($E826="", "", I826+J826+M826+N826+P826-R826))</f>
        <v>2164</v>
      </c>
      <c r="D826" s="110">
        <f>IF(COUNTIF($A$7:$A826, $A826)&gt;1, 0, S826)</f>
        <v>4464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1213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4464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1213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4464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1213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4464</v>
      </c>
    </row>
    <row r="829" spans="1:19" ht="17.7">
      <c r="A829" s="49">
        <v>44572</v>
      </c>
      <c r="B829" s="110">
        <f>IF(COUNTIF($A$7:$A829, $A829)&gt;1, 0, IF($E829="","",G829+H829+K829+L829+O829-Q829))</f>
        <v>8813</v>
      </c>
      <c r="C829" s="110">
        <f>IF(COUNTIF($A$7:$A829, $A829)&gt;1, 0, IF($E829="", "", I829+J829+M829+N829+P829-R829))</f>
        <v>14609</v>
      </c>
      <c r="D829" s="110">
        <f>IF(COUNTIF($A$7:$A829, $A829)&gt;1, 0, S829)</f>
        <v>80874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8417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14608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80874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8417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14608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80874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8417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14608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80874</v>
      </c>
    </row>
    <row r="832" spans="1:19" ht="17.7">
      <c r="A832" s="49">
        <v>44573</v>
      </c>
      <c r="B832" s="110">
        <f>IF(COUNTIF($A$7:$A832, $A832)&gt;1, 0, IF($E832="","",G832+H832+K832+L832+O832-Q832))</f>
        <v>8906</v>
      </c>
      <c r="C832" s="110">
        <f>IF(COUNTIF($A$7:$A832, $A832)&gt;1, 0, IF($E832="", "", I832+J832+M832+N832+P832-R832))</f>
        <v>13027</v>
      </c>
      <c r="D832" s="110">
        <f>IF(COUNTIF($A$7:$A832, $A832)&gt;1, 0, S832)</f>
        <v>110568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8481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13027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110568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8481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13027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110568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8481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13027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110568</v>
      </c>
    </row>
    <row r="835" spans="1:19" ht="17.7">
      <c r="A835" s="49">
        <v>44574</v>
      </c>
      <c r="B835" s="110">
        <f>IF(COUNTIF($A$7:$A835, $A835)&gt;1, 0, IF($E835="","",G835+H835+K835+L835+O835-Q835))</f>
        <v>8046</v>
      </c>
      <c r="C835" s="110">
        <f>IF(COUNTIF($A$7:$A835, $A835)&gt;1, 0, IF($E835="", "", I835+J835+M835+N835+P835-R835))</f>
        <v>10367</v>
      </c>
      <c r="D835" s="110">
        <f>IF(COUNTIF($A$7:$A835, $A835)&gt;1, 0, S835)</f>
        <v>109284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7719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10365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109284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7719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10365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109284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7719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10365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109284</v>
      </c>
    </row>
    <row r="838" spans="1:19" ht="17.7">
      <c r="A838" s="49">
        <v>44575</v>
      </c>
      <c r="B838" s="110">
        <f>IF(COUNTIF($A$7:$A838, $A838)&gt;1, 0, IF($E838="","",G838+H838+K838+L838+O838-Q838))</f>
        <v>16964</v>
      </c>
      <c r="C838" s="110">
        <f>IF(COUNTIF($A$7:$A838, $A838)&gt;1, 0, IF($E838="", "", I838+J838+M838+N838+P838-R838))</f>
        <v>19041</v>
      </c>
      <c r="D838" s="110">
        <f>IF(COUNTIF($A$7:$A838, $A838)&gt;1, 0, S838)</f>
        <v>200504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16400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19036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200504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16400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19036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200504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16400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19036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200504</v>
      </c>
    </row>
    <row r="841" spans="1:19" ht="17.7">
      <c r="A841" s="49">
        <v>44576</v>
      </c>
      <c r="B841" s="110">
        <f>IF(COUNTIF($A$7:$A841, $A841)&gt;1, 0, IF($E841="","",G841+H841+K841+L841+O841-Q841))</f>
        <v>26648</v>
      </c>
      <c r="C841" s="110">
        <f>IF(COUNTIF($A$7:$A841, $A841)&gt;1, 0, IF($E841="", "", I841+J841+M841+N841+P841-R841))</f>
        <v>30425</v>
      </c>
      <c r="D841" s="110">
        <f>IF(COUNTIF($A$7:$A841, $A841)&gt;1, 0, S841)</f>
        <v>157779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25642</v>
      </c>
      <c r="L841" s="92">
        <f>IFERROR(VLOOKUP($E841, V一般接種!$A:$G, L$4, FALSE), 0)</f>
        <v>1006</v>
      </c>
      <c r="M841" s="92">
        <f>IFERROR(VLOOKUP($E841, V一般接種!$A:$G, M$4, FALSE), 0)</f>
        <v>1</v>
      </c>
      <c r="N841" s="93">
        <f>IFERROR(VLOOKUP($E841, V一般接種!$A:$G, N$4, FALSE), 0)</f>
        <v>30424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157779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25642</v>
      </c>
      <c r="L842" s="92">
        <f>IFERROR(VLOOKUP($E842, V一般接種!$A:$G, L$4, FALSE), 0)</f>
        <v>1006</v>
      </c>
      <c r="M842" s="92">
        <f>IFERROR(VLOOKUP($E842, V一般接種!$A:$G, M$4, FALSE), 0)</f>
        <v>1</v>
      </c>
      <c r="N842" s="93">
        <f>IFERROR(VLOOKUP($E842, V一般接種!$A:$G, N$4, FALSE), 0)</f>
        <v>30424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157779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25642</v>
      </c>
      <c r="L843" s="92">
        <f>IFERROR(VLOOKUP($E843, V一般接種!$A:$G, L$4, FALSE), 0)</f>
        <v>1006</v>
      </c>
      <c r="M843" s="92">
        <f>IFERROR(VLOOKUP($E843, V一般接種!$A:$G, M$4, FALSE), 0)</f>
        <v>1</v>
      </c>
      <c r="N843" s="93">
        <f>IFERROR(VLOOKUP($E843, V一般接種!$A:$G, N$4, FALSE), 0)</f>
        <v>30424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157779</v>
      </c>
    </row>
    <row r="844" spans="1:19" ht="17.7">
      <c r="A844" s="49">
        <v>44577</v>
      </c>
      <c r="B844" s="110">
        <f>IF(COUNTIF($A$7:$A844, $A844)&gt;1, 0, IF($E844="","",G844+H844+K844+L844+O844-Q844))</f>
        <v>10651</v>
      </c>
      <c r="C844" s="110">
        <f>IF(COUNTIF($A$7:$A844, $A844)&gt;1, 0, IF($E844="", "", I844+J844+M844+N844+P844-R844))</f>
        <v>11805</v>
      </c>
      <c r="D844" s="110">
        <f>IF(COUNTIF($A$7:$A844, $A844)&gt;1, 0, S844)</f>
        <v>31006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9996</v>
      </c>
      <c r="L844" s="92">
        <f>IFERROR(VLOOKUP($E844, V一般接種!$A:$G, L$4, FALSE), 0)</f>
        <v>655</v>
      </c>
      <c r="M844" s="92">
        <f>IFERROR(VLOOKUP($E844, V一般接種!$A:$G, M$4, FALSE), 0)</f>
        <v>1</v>
      </c>
      <c r="N844" s="93">
        <f>IFERROR(VLOOKUP($E844, V一般接種!$A:$G, N$4, FALSE), 0)</f>
        <v>11804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31006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9996</v>
      </c>
      <c r="L845" s="92">
        <f>IFERROR(VLOOKUP($E845, V一般接種!$A:$G, L$4, FALSE), 0)</f>
        <v>655</v>
      </c>
      <c r="M845" s="92">
        <f>IFERROR(VLOOKUP($E845, V一般接種!$A:$G, M$4, FALSE), 0)</f>
        <v>1</v>
      </c>
      <c r="N845" s="93">
        <f>IFERROR(VLOOKUP($E845, V一般接種!$A:$G, N$4, FALSE), 0)</f>
        <v>11804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31006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9996</v>
      </c>
      <c r="L846" s="92">
        <f>IFERROR(VLOOKUP($E846, V一般接種!$A:$G, L$4, FALSE), 0)</f>
        <v>655</v>
      </c>
      <c r="M846" s="92">
        <f>IFERROR(VLOOKUP($E846, V一般接種!$A:$G, M$4, FALSE), 0)</f>
        <v>1</v>
      </c>
      <c r="N846" s="93">
        <f>IFERROR(VLOOKUP($E846, V一般接種!$A:$G, N$4, FALSE), 0)</f>
        <v>11804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31006</v>
      </c>
    </row>
    <row r="847" spans="1:19" ht="17.7">
      <c r="A847" s="49">
        <v>44578</v>
      </c>
      <c r="B847" s="110">
        <f>IF(COUNTIF($A$7:$A847, $A847)&gt;1, 0, IF($E847="","",G847+H847+K847+L847+O847-Q847))</f>
        <v>10722</v>
      </c>
      <c r="C847" s="110">
        <f>IF(COUNTIF($A$7:$A847, $A847)&gt;1, 0, IF($E847="", "", I847+J847+M847+N847+P847-R847))</f>
        <v>9689</v>
      </c>
      <c r="D847" s="110">
        <f>IF(COUNTIF($A$7:$A847, $A847)&gt;1, 0, S847)</f>
        <v>136004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10416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9688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136004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10416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9688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136004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10416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9688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136004</v>
      </c>
    </row>
    <row r="850" spans="1:19" ht="17.7">
      <c r="A850" s="49">
        <v>44579</v>
      </c>
      <c r="B850" s="110">
        <f>IF(COUNTIF($A$7:$A850, $A850)&gt;1, 0, IF($E850="","",G850+H850+K850+L850+O850-Q850))</f>
        <v>11055</v>
      </c>
      <c r="C850" s="110">
        <f>IF(COUNTIF($A$7:$A850, $A850)&gt;1, 0, IF($E850="", "", I850+J850+M850+N850+P850-R850))</f>
        <v>7182</v>
      </c>
      <c r="D850" s="110">
        <f>IF(COUNTIF($A$7:$A850, $A850)&gt;1, 0, S850)</f>
        <v>178985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10768</v>
      </c>
      <c r="L850" s="92">
        <f>IFERROR(VLOOKUP($E850, V一般接種!$A:$G, L$4, FALSE), 0)</f>
        <v>287</v>
      </c>
      <c r="M850" s="92">
        <f>IFERROR(VLOOKUP($E850, V一般接種!$A:$G, M$4, FALSE), 0)</f>
        <v>3</v>
      </c>
      <c r="N850" s="93">
        <f>IFERROR(VLOOKUP($E850, V一般接種!$A:$G, N$4, FALSE), 0)</f>
        <v>7179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178985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10768</v>
      </c>
      <c r="L851" s="92">
        <f>IFERROR(VLOOKUP($E851, V一般接種!$A:$G, L$4, FALSE), 0)</f>
        <v>287</v>
      </c>
      <c r="M851" s="92">
        <f>IFERROR(VLOOKUP($E851, V一般接種!$A:$G, M$4, FALSE), 0)</f>
        <v>3</v>
      </c>
      <c r="N851" s="93">
        <f>IFERROR(VLOOKUP($E851, V一般接種!$A:$G, N$4, FALSE), 0)</f>
        <v>7179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178985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10768</v>
      </c>
      <c r="L852" s="92">
        <f>IFERROR(VLOOKUP($E852, V一般接種!$A:$G, L$4, FALSE), 0)</f>
        <v>287</v>
      </c>
      <c r="M852" s="92">
        <f>IFERROR(VLOOKUP($E852, V一般接種!$A:$G, M$4, FALSE), 0)</f>
        <v>3</v>
      </c>
      <c r="N852" s="93">
        <f>IFERROR(VLOOKUP($E852, V一般接種!$A:$G, N$4, FALSE), 0)</f>
        <v>7179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178985</v>
      </c>
    </row>
    <row r="853" spans="1:19" ht="17.7">
      <c r="A853" s="49">
        <v>44580</v>
      </c>
      <c r="B853" s="110">
        <f>IF(COUNTIF($A$7:$A853, $A853)&gt;1, 0, IF($E853="","",G853+H853+K853+L853+O853-Q853))</f>
        <v>10416</v>
      </c>
      <c r="C853" s="110">
        <f>IF(COUNTIF($A$7:$A853, $A853)&gt;1, 0, IF($E853="", "", I853+J853+M853+N853+P853-R853))</f>
        <v>4652</v>
      </c>
      <c r="D853" s="110">
        <f>IF(COUNTIF($A$7:$A853, $A853)&gt;1, 0, S853)</f>
        <v>203247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9927</v>
      </c>
      <c r="L853" s="92">
        <f>IFERROR(VLOOKUP($E853, V一般接種!$A:$G, L$4, FALSE), 0)</f>
        <v>489</v>
      </c>
      <c r="M853" s="92">
        <f>IFERROR(VLOOKUP($E853, V一般接種!$A:$G, M$4, FALSE), 0)</f>
        <v>2</v>
      </c>
      <c r="N853" s="93">
        <f>IFERROR(VLOOKUP($E853, V一般接種!$A:$G, N$4, FALSE), 0)</f>
        <v>4650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203247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9927</v>
      </c>
      <c r="L854" s="92">
        <f>IFERROR(VLOOKUP($E854, V一般接種!$A:$G, L$4, FALSE), 0)</f>
        <v>489</v>
      </c>
      <c r="M854" s="92">
        <f>IFERROR(VLOOKUP($E854, V一般接種!$A:$G, M$4, FALSE), 0)</f>
        <v>2</v>
      </c>
      <c r="N854" s="93">
        <f>IFERROR(VLOOKUP($E854, V一般接種!$A:$G, N$4, FALSE), 0)</f>
        <v>4650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203247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9927</v>
      </c>
      <c r="L855" s="92">
        <f>IFERROR(VLOOKUP($E855, V一般接種!$A:$G, L$4, FALSE), 0)</f>
        <v>489</v>
      </c>
      <c r="M855" s="92">
        <f>IFERROR(VLOOKUP($E855, V一般接種!$A:$G, M$4, FALSE), 0)</f>
        <v>2</v>
      </c>
      <c r="N855" s="93">
        <f>IFERROR(VLOOKUP($E855, V一般接種!$A:$G, N$4, FALSE), 0)</f>
        <v>4650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203247</v>
      </c>
    </row>
    <row r="856" spans="1:19" ht="17.7">
      <c r="A856" s="49">
        <v>44581</v>
      </c>
      <c r="B856" s="110">
        <f>IF(COUNTIF($A$7:$A856, $A856)&gt;1, 0, IF($E856="","",G856+H856+K856+L856+O856-Q856))</f>
        <v>9970</v>
      </c>
      <c r="C856" s="110">
        <f>IF(COUNTIF($A$7:$A856, $A856)&gt;1, 0, IF($E856="", "", I856+J856+M856+N856+P856-R856))</f>
        <v>3043</v>
      </c>
      <c r="D856" s="110">
        <f>IF(COUNTIF($A$7:$A856, $A856)&gt;1, 0, S856)</f>
        <v>201736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9484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3037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201736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9484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3037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201736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9484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3037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201736</v>
      </c>
    </row>
    <row r="859" spans="1:19" ht="17.7">
      <c r="A859" s="49">
        <v>44582</v>
      </c>
      <c r="B859" s="110">
        <f>IF(COUNTIF($A$7:$A859, $A859)&gt;1, 0, IF($E859="","",G859+H859+K859+L859+O859-Q859))</f>
        <v>11833</v>
      </c>
      <c r="C859" s="110">
        <f>IF(COUNTIF($A$7:$A859, $A859)&gt;1, 0, IF($E859="", "", I859+J859+M859+N859+P859-R859))</f>
        <v>5106</v>
      </c>
      <c r="D859" s="110">
        <f>IF(COUNTIF($A$7:$A859, $A859)&gt;1, 0, S859)</f>
        <v>322062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10950</v>
      </c>
      <c r="L859" s="92">
        <f>IFERROR(VLOOKUP($E859, V一般接種!$A:$G, L$4, FALSE), 0)</f>
        <v>883</v>
      </c>
      <c r="M859" s="92">
        <f>IFERROR(VLOOKUP($E859, V一般接種!$A:$G, M$4, FALSE), 0)</f>
        <v>3</v>
      </c>
      <c r="N859" s="93">
        <f>IFERROR(VLOOKUP($E859, V一般接種!$A:$G, N$4, FALSE), 0)</f>
        <v>5103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322062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10950</v>
      </c>
      <c r="L860" s="92">
        <f>IFERROR(VLOOKUP($E860, V一般接種!$A:$G, L$4, FALSE), 0)</f>
        <v>883</v>
      </c>
      <c r="M860" s="92">
        <f>IFERROR(VLOOKUP($E860, V一般接種!$A:$G, M$4, FALSE), 0)</f>
        <v>3</v>
      </c>
      <c r="N860" s="93">
        <f>IFERROR(VLOOKUP($E860, V一般接種!$A:$G, N$4, FALSE), 0)</f>
        <v>5103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322062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10950</v>
      </c>
      <c r="L861" s="92">
        <f>IFERROR(VLOOKUP($E861, V一般接種!$A:$G, L$4, FALSE), 0)</f>
        <v>883</v>
      </c>
      <c r="M861" s="92">
        <f>IFERROR(VLOOKUP($E861, V一般接種!$A:$G, M$4, FALSE), 0)</f>
        <v>3</v>
      </c>
      <c r="N861" s="93">
        <f>IFERROR(VLOOKUP($E861, V一般接種!$A:$G, N$4, FALSE), 0)</f>
        <v>5103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322062</v>
      </c>
    </row>
    <row r="862" spans="1:19" ht="17.7">
      <c r="A862" s="49">
        <v>44583</v>
      </c>
      <c r="B862" s="110">
        <f>IF(COUNTIF($A$7:$A862, $A862)&gt;1, 0, IF($E862="","",G862+H862+K862+L862+O862-Q862))</f>
        <v>27091</v>
      </c>
      <c r="C862" s="110">
        <f>IF(COUNTIF($A$7:$A862, $A862)&gt;1, 0, IF($E862="", "", I862+J862+M862+N862+P862-R862))</f>
        <v>5950</v>
      </c>
      <c r="D862" s="110">
        <f>IF(COUNTIF($A$7:$A862, $A862)&gt;1, 0, S862)</f>
        <v>253814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26203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5948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253814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26203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5948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253814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26203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5948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253814</v>
      </c>
    </row>
    <row r="865" spans="1:19" ht="17.7">
      <c r="A865" s="49">
        <v>44584</v>
      </c>
      <c r="B865" s="110">
        <f>IF(COUNTIF($A$7:$A865, $A865)&gt;1, 0, IF($E865="","",G865+H865+K865+L865+O865-Q865))</f>
        <v>9892</v>
      </c>
      <c r="C865" s="110">
        <f>IF(COUNTIF($A$7:$A865, $A865)&gt;1, 0, IF($E865="", "", I865+J865+M865+N865+P865-R865))</f>
        <v>2936</v>
      </c>
      <c r="D865" s="110">
        <f>IF(COUNTIF($A$7:$A865, $A865)&gt;1, 0, S865)</f>
        <v>80824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9567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2936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80824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9567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2936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80824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9567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2936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80824</v>
      </c>
    </row>
    <row r="868" spans="1:19" ht="17.7">
      <c r="A868" s="49">
        <v>44585</v>
      </c>
      <c r="B868" s="110">
        <f>IF(COUNTIF($A$7:$A868, $A868)&gt;1, 0, IF($E868="","",G868+H868+K868+L868+O868-Q868))</f>
        <v>10546</v>
      </c>
      <c r="C868" s="110">
        <f>IF(COUNTIF($A$7:$A868, $A868)&gt;1, 0, IF($E868="", "", I868+J868+M868+N868+P868-R868))</f>
        <v>2160</v>
      </c>
      <c r="D868" s="110">
        <f>IF(COUNTIF($A$7:$A868, $A868)&gt;1, 0, S868)</f>
        <v>232613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10180</v>
      </c>
      <c r="L868" s="92">
        <f>IFERROR(VLOOKUP($E868, V一般接種!$A:$G, L$4, FALSE), 0)</f>
        <v>366</v>
      </c>
      <c r="M868" s="92">
        <f>IFERROR(VLOOKUP($E868, V一般接種!$A:$G, M$4, FALSE), 0)</f>
        <v>1</v>
      </c>
      <c r="N868" s="93">
        <f>IFERROR(VLOOKUP($E868, V一般接種!$A:$G, N$4, FALSE), 0)</f>
        <v>2159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232613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10180</v>
      </c>
      <c r="L869" s="92">
        <f>IFERROR(VLOOKUP($E869, V一般接種!$A:$G, L$4, FALSE), 0)</f>
        <v>366</v>
      </c>
      <c r="M869" s="92">
        <f>IFERROR(VLOOKUP($E869, V一般接種!$A:$G, M$4, FALSE), 0)</f>
        <v>1</v>
      </c>
      <c r="N869" s="93">
        <f>IFERROR(VLOOKUP($E869, V一般接種!$A:$G, N$4, FALSE), 0)</f>
        <v>2159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232613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10180</v>
      </c>
      <c r="L870" s="92">
        <f>IFERROR(VLOOKUP($E870, V一般接種!$A:$G, L$4, FALSE), 0)</f>
        <v>366</v>
      </c>
      <c r="M870" s="92">
        <f>IFERROR(VLOOKUP($E870, V一般接種!$A:$G, M$4, FALSE), 0)</f>
        <v>1</v>
      </c>
      <c r="N870" s="93">
        <f>IFERROR(VLOOKUP($E870, V一般接種!$A:$G, N$4, FALSE), 0)</f>
        <v>2159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232613</v>
      </c>
    </row>
    <row r="871" spans="1:19" ht="17.7">
      <c r="A871" s="49">
        <v>44586</v>
      </c>
      <c r="B871" s="110">
        <f>IF(COUNTIF($A$7:$A871, $A871)&gt;1, 0, IF($E871="","",G871+H871+K871+L871+O871-Q871))</f>
        <v>10533</v>
      </c>
      <c r="C871" s="110">
        <f>IF(COUNTIF($A$7:$A871, $A871)&gt;1, 0, IF($E871="", "", I871+J871+M871+N871+P871-R871))</f>
        <v>3845</v>
      </c>
      <c r="D871" s="110">
        <f>IF(COUNTIF($A$7:$A871, $A871)&gt;1, 0, S871)</f>
        <v>273281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10080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3827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273281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10080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3827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273281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10080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3827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273281</v>
      </c>
    </row>
    <row r="874" spans="1:19" ht="17.7">
      <c r="A874" s="49">
        <v>44587</v>
      </c>
      <c r="B874" s="110">
        <f>IF(COUNTIF($A$7:$A874, $A874)&gt;1, 0, IF($E874="","",G874+H874+K874+L874+O874-Q874))</f>
        <v>9999</v>
      </c>
      <c r="C874" s="110">
        <f>IF(COUNTIF($A$7:$A874, $A874)&gt;1, 0, IF($E874="", "", I874+J874+M874+N874+P874-R874))</f>
        <v>5660</v>
      </c>
      <c r="D874" s="110">
        <f>IF(COUNTIF($A$7:$A874, $A874)&gt;1, 0, S874)</f>
        <v>288098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9158</v>
      </c>
      <c r="L874" s="92">
        <f>IFERROR(VLOOKUP($E874, V一般接種!$A:$G, L$4, FALSE), 0)</f>
        <v>841</v>
      </c>
      <c r="M874" s="92">
        <f>IFERROR(VLOOKUP($E874, V一般接種!$A:$G, M$4, FALSE), 0)</f>
        <v>2</v>
      </c>
      <c r="N874" s="93">
        <f>IFERROR(VLOOKUP($E874, V一般接種!$A:$G, N$4, FALSE), 0)</f>
        <v>5658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288098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9158</v>
      </c>
      <c r="L875" s="92">
        <f>IFERROR(VLOOKUP($E875, V一般接種!$A:$G, L$4, FALSE), 0)</f>
        <v>841</v>
      </c>
      <c r="M875" s="92">
        <f>IFERROR(VLOOKUP($E875, V一般接種!$A:$G, M$4, FALSE), 0)</f>
        <v>2</v>
      </c>
      <c r="N875" s="93">
        <f>IFERROR(VLOOKUP($E875, V一般接種!$A:$G, N$4, FALSE), 0)</f>
        <v>5658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288098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9158</v>
      </c>
      <c r="L876" s="92">
        <f>IFERROR(VLOOKUP($E876, V一般接種!$A:$G, L$4, FALSE), 0)</f>
        <v>841</v>
      </c>
      <c r="M876" s="92">
        <f>IFERROR(VLOOKUP($E876, V一般接種!$A:$G, M$4, FALSE), 0)</f>
        <v>2</v>
      </c>
      <c r="N876" s="93">
        <f>IFERROR(VLOOKUP($E876, V一般接種!$A:$G, N$4, FALSE), 0)</f>
        <v>5658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288098</v>
      </c>
    </row>
    <row r="877" spans="1:19" ht="17.7">
      <c r="A877" s="49">
        <v>44588</v>
      </c>
      <c r="B877" s="110">
        <f>IF(COUNTIF($A$7:$A877, $A877)&gt;1, 0, IF($E877="","",G877+H877+K877+L877+O877-Q877))</f>
        <v>9269</v>
      </c>
      <c r="C877" s="110">
        <f>IF(COUNTIF($A$7:$A877, $A877)&gt;1, 0, IF($E877="", "", I877+J877+M877+N877+P877-R877))</f>
        <v>6284</v>
      </c>
      <c r="D877" s="110">
        <f>IF(COUNTIF($A$7:$A877, $A877)&gt;1, 0, S877)</f>
        <v>279989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8629</v>
      </c>
      <c r="L877" s="92">
        <f>IFERROR(VLOOKUP($E877, V一般接種!$A:$G, L$4, FALSE), 0)</f>
        <v>640</v>
      </c>
      <c r="M877" s="92">
        <f>IFERROR(VLOOKUP($E877, V一般接種!$A:$G, M$4, FALSE), 0)</f>
        <v>4</v>
      </c>
      <c r="N877" s="93">
        <f>IFERROR(VLOOKUP($E877, V一般接種!$A:$G, N$4, FALSE), 0)</f>
        <v>6280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279989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8629</v>
      </c>
      <c r="L878" s="92">
        <f>IFERROR(VLOOKUP($E878, V一般接種!$A:$G, L$4, FALSE), 0)</f>
        <v>640</v>
      </c>
      <c r="M878" s="92">
        <f>IFERROR(VLOOKUP($E878, V一般接種!$A:$G, M$4, FALSE), 0)</f>
        <v>4</v>
      </c>
      <c r="N878" s="93">
        <f>IFERROR(VLOOKUP($E878, V一般接種!$A:$G, N$4, FALSE), 0)</f>
        <v>6280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279989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8629</v>
      </c>
      <c r="L879" s="92">
        <f>IFERROR(VLOOKUP($E879, V一般接種!$A:$G, L$4, FALSE), 0)</f>
        <v>640</v>
      </c>
      <c r="M879" s="92">
        <f>IFERROR(VLOOKUP($E879, V一般接種!$A:$G, M$4, FALSE), 0)</f>
        <v>4</v>
      </c>
      <c r="N879" s="93">
        <f>IFERROR(VLOOKUP($E879, V一般接種!$A:$G, N$4, FALSE), 0)</f>
        <v>6280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279989</v>
      </c>
    </row>
    <row r="880" spans="1:19" ht="17.7">
      <c r="A880" s="49">
        <v>44589</v>
      </c>
      <c r="B880" s="110">
        <f>IF(COUNTIF($A$7:$A880, $A880)&gt;1, 0, IF($E880="","",G880+H880+K880+L880+O880-Q880))</f>
        <v>18590</v>
      </c>
      <c r="C880" s="110">
        <f>IF(COUNTIF($A$7:$A880, $A880)&gt;1, 0, IF($E880="", "", I880+J880+M880+N880+P880-R880))</f>
        <v>15417</v>
      </c>
      <c r="D880" s="110">
        <f>IF(COUNTIF($A$7:$A880, $A880)&gt;1, 0, S880)</f>
        <v>384953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17478</v>
      </c>
      <c r="L880" s="92">
        <f>IFERROR(VLOOKUP($E880, V一般接種!$A:$G, L$4, FALSE), 0)</f>
        <v>1112</v>
      </c>
      <c r="M880" s="92">
        <f>IFERROR(VLOOKUP($E880, V一般接種!$A:$G, M$4, FALSE), 0)</f>
        <v>1</v>
      </c>
      <c r="N880" s="93">
        <f>IFERROR(VLOOKUP($E880, V一般接種!$A:$G, N$4, FALSE), 0)</f>
        <v>15416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384953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17478</v>
      </c>
      <c r="L881" s="92">
        <f>IFERROR(VLOOKUP($E881, V一般接種!$A:$G, L$4, FALSE), 0)</f>
        <v>1112</v>
      </c>
      <c r="M881" s="92">
        <f>IFERROR(VLOOKUP($E881, V一般接種!$A:$G, M$4, FALSE), 0)</f>
        <v>1</v>
      </c>
      <c r="N881" s="93">
        <f>IFERROR(VLOOKUP($E881, V一般接種!$A:$G, N$4, FALSE), 0)</f>
        <v>15416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384953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17478</v>
      </c>
      <c r="L882" s="92">
        <f>IFERROR(VLOOKUP($E882, V一般接種!$A:$G, L$4, FALSE), 0)</f>
        <v>1112</v>
      </c>
      <c r="M882" s="92">
        <f>IFERROR(VLOOKUP($E882, V一般接種!$A:$G, M$4, FALSE), 0)</f>
        <v>1</v>
      </c>
      <c r="N882" s="93">
        <f>IFERROR(VLOOKUP($E882, V一般接種!$A:$G, N$4, FALSE), 0)</f>
        <v>15416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384953</v>
      </c>
    </row>
    <row r="883" spans="1:19" ht="17.7">
      <c r="A883" s="49">
        <v>44590</v>
      </c>
      <c r="B883" s="110">
        <f>IF(COUNTIF($A$7:$A883, $A883)&gt;1, 0, IF($E883="","",G883+H883+K883+L883+O883-Q883))</f>
        <v>25422</v>
      </c>
      <c r="C883" s="110">
        <f>IF(COUNTIF($A$7:$A883, $A883)&gt;1, 0, IF($E883="", "", I883+J883+M883+N883+P883-R883))</f>
        <v>26637</v>
      </c>
      <c r="D883" s="110">
        <f>IF(COUNTIF($A$7:$A883, $A883)&gt;1, 0, S883)</f>
        <v>329156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24251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26632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329156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24251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26632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329156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24251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26632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329156</v>
      </c>
    </row>
    <row r="886" spans="1:19" ht="17.7">
      <c r="A886" s="49">
        <v>44591</v>
      </c>
      <c r="B886" s="110">
        <f>IF(COUNTIF($A$7:$A886, $A886)&gt;1, 0, IF($E886="","",G886+H886+K886+L886+O886-Q886))</f>
        <v>68247</v>
      </c>
      <c r="C886" s="110">
        <f>IF(COUNTIF($A$7:$A886, $A886)&gt;1, 0, IF($E886="", "", I886+J886+M886+N886+P886-R886))</f>
        <v>95071</v>
      </c>
      <c r="D886" s="110">
        <f>IF(COUNTIF($A$7:$A886, $A886)&gt;1, 0, S886)</f>
        <v>152787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8373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10901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9681494</v>
      </c>
      <c r="R886" s="92">
        <f>_xlfn.MAXIFS(V重複!G:G, V重複!$C:$C, 'Conv-vaccine'!$E886)</f>
        <v>9565846</v>
      </c>
      <c r="S886" s="107">
        <f>SUMIF('V3回目-接種日別'!$A:$A, 'Conv-vaccine'!$E886, 'V3回目-接種日別'!C:C)</f>
        <v>152787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8373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10901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9681494</v>
      </c>
      <c r="R887" s="92">
        <f>_xlfn.MAXIFS(V重複!G:G, V重複!$C:$C, 'Conv-vaccine'!$E887)</f>
        <v>9565846</v>
      </c>
      <c r="S887" s="107">
        <f>SUMIF('V3回目-接種日別'!$A:$A, 'Conv-vaccine'!$E887, 'V3回目-接種日別'!C:C)</f>
        <v>152787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8373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10901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9681494</v>
      </c>
      <c r="R888" s="92">
        <f>_xlfn.MAXIFS(V重複!G:G, V重複!$C:$C, 'Conv-vaccine'!$E888)</f>
        <v>9565846</v>
      </c>
      <c r="S888" s="107">
        <f>SUMIF('V3回目-接種日別'!$A:$A, 'Conv-vaccine'!$E888, 'V3回目-接種日別'!C:C)</f>
        <v>152787</v>
      </c>
    </row>
    <row r="889" spans="1:19" ht="17.7">
      <c r="A889" s="49">
        <v>44592</v>
      </c>
      <c r="B889" s="110">
        <f>IF(COUNTIF($A$7:$A889, $A889)&gt;1, 0, IF($E889="","",G889+H889+K889+L889+O889-Q889))</f>
        <v>9059</v>
      </c>
      <c r="C889" s="110">
        <f>IF(COUNTIF($A$7:$A889, $A889)&gt;1, 0, IF($E889="", "", I889+J889+M889+N889+P889-R889))</f>
        <v>2680</v>
      </c>
      <c r="D889" s="110">
        <f>IF(COUNTIF($A$7:$A889, $A889)&gt;1, 0, S889)</f>
        <v>299726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8530</v>
      </c>
      <c r="L889" s="92">
        <f>IFERROR(VLOOKUP($E889, V一般接種!$A:$G, L$4, FALSE), 0)</f>
        <v>529</v>
      </c>
      <c r="M889" s="92">
        <f>IFERROR(VLOOKUP($E889, V一般接種!$A:$G, M$4, FALSE), 0)</f>
        <v>0</v>
      </c>
      <c r="N889" s="93">
        <f>IFERROR(VLOOKUP($E889, V一般接種!$A:$G, N$4, FALSE), 0)</f>
        <v>2680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299726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8530</v>
      </c>
      <c r="L890" s="92">
        <f>IFERROR(VLOOKUP($E890, V一般接種!$A:$G, L$4, FALSE), 0)</f>
        <v>529</v>
      </c>
      <c r="M890" s="92">
        <f>IFERROR(VLOOKUP($E890, V一般接種!$A:$G, M$4, FALSE), 0)</f>
        <v>0</v>
      </c>
      <c r="N890" s="93">
        <f>IFERROR(VLOOKUP($E890, V一般接種!$A:$G, N$4, FALSE), 0)</f>
        <v>2680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299726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8530</v>
      </c>
      <c r="L891" s="92">
        <f>IFERROR(VLOOKUP($E891, V一般接種!$A:$G, L$4, FALSE), 0)</f>
        <v>529</v>
      </c>
      <c r="M891" s="92">
        <f>IFERROR(VLOOKUP($E891, V一般接種!$A:$G, M$4, FALSE), 0)</f>
        <v>0</v>
      </c>
      <c r="N891" s="93">
        <f>IFERROR(VLOOKUP($E891, V一般接種!$A:$G, N$4, FALSE), 0)</f>
        <v>2680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299726</v>
      </c>
    </row>
    <row r="892" spans="1:19" ht="17.7">
      <c r="A892" s="49">
        <v>44593</v>
      </c>
      <c r="B892" s="110">
        <f>IF(COUNTIF($A$7:$A892, $A892)&gt;1, 0, IF($E892="","",G892+H892+K892+L892+O892-Q892))</f>
        <v>11266</v>
      </c>
      <c r="C892" s="110">
        <f>IF(COUNTIF($A$7:$A892, $A892)&gt;1, 0, IF($E892="", "", I892+J892+M892+N892+P892-R892))</f>
        <v>6531</v>
      </c>
      <c r="D892" s="110">
        <f>IF(COUNTIF($A$7:$A892, $A892)&gt;1, 0, S892)</f>
        <v>564718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10233</v>
      </c>
      <c r="L892" s="92">
        <f>IFERROR(VLOOKUP($E892, V一般接種!$A:$G, L$4, FALSE), 0)</f>
        <v>1033</v>
      </c>
      <c r="M892" s="92">
        <f>IFERROR(VLOOKUP($E892, V一般接種!$A:$G, M$4, FALSE), 0)</f>
        <v>5</v>
      </c>
      <c r="N892" s="93">
        <f>IFERROR(VLOOKUP($E892, V一般接種!$A:$G, N$4, FALSE), 0)</f>
        <v>6526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564718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10233</v>
      </c>
      <c r="L893" s="92">
        <f>IFERROR(VLOOKUP($E893, V一般接種!$A:$G, L$4, FALSE), 0)</f>
        <v>1033</v>
      </c>
      <c r="M893" s="92">
        <f>IFERROR(VLOOKUP($E893, V一般接種!$A:$G, M$4, FALSE), 0)</f>
        <v>5</v>
      </c>
      <c r="N893" s="93">
        <f>IFERROR(VLOOKUP($E893, V一般接種!$A:$G, N$4, FALSE), 0)</f>
        <v>6526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564718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10233</v>
      </c>
      <c r="L894" s="92">
        <f>IFERROR(VLOOKUP($E894, V一般接種!$A:$G, L$4, FALSE), 0)</f>
        <v>1033</v>
      </c>
      <c r="M894" s="92">
        <f>IFERROR(VLOOKUP($E894, V一般接種!$A:$G, M$4, FALSE), 0)</f>
        <v>5</v>
      </c>
      <c r="N894" s="93">
        <f>IFERROR(VLOOKUP($E894, V一般接種!$A:$G, N$4, FALSE), 0)</f>
        <v>6526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564718</v>
      </c>
    </row>
    <row r="895" spans="1:19" ht="17.7">
      <c r="A895" s="49">
        <v>44594</v>
      </c>
      <c r="B895" s="110">
        <f>IF(COUNTIF($A$7:$A895, $A895)&gt;1, 0, IF($E895="","",G895+H895+K895+L895+O895-Q895))</f>
        <v>6359</v>
      </c>
      <c r="C895" s="110">
        <f>IF(COUNTIF($A$7:$A895, $A895)&gt;1, 0, IF($E895="", "", I895+J895+M895+N895+P895-R895))</f>
        <v>6778</v>
      </c>
      <c r="D895" s="110">
        <f>IF(COUNTIF($A$7:$A895, $A895)&gt;1, 0, S895)</f>
        <v>545396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5492</v>
      </c>
      <c r="L895" s="92">
        <f>IFERROR(VLOOKUP($E895, V一般接種!$A:$G, L$4, FALSE), 0)</f>
        <v>867</v>
      </c>
      <c r="M895" s="92">
        <f>IFERROR(VLOOKUP($E895, V一般接種!$A:$G, M$4, FALSE), 0)</f>
        <v>2</v>
      </c>
      <c r="N895" s="93">
        <f>IFERROR(VLOOKUP($E895, V一般接種!$A:$G, N$4, FALSE), 0)</f>
        <v>6776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545396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5492</v>
      </c>
      <c r="L896" s="92">
        <f>IFERROR(VLOOKUP($E896, V一般接種!$A:$G, L$4, FALSE), 0)</f>
        <v>867</v>
      </c>
      <c r="M896" s="92">
        <f>IFERROR(VLOOKUP($E896, V一般接種!$A:$G, M$4, FALSE), 0)</f>
        <v>2</v>
      </c>
      <c r="N896" s="93">
        <f>IFERROR(VLOOKUP($E896, V一般接種!$A:$G, N$4, FALSE), 0)</f>
        <v>6776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545396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5492</v>
      </c>
      <c r="L897" s="92">
        <f>IFERROR(VLOOKUP($E897, V一般接種!$A:$G, L$4, FALSE), 0)</f>
        <v>867</v>
      </c>
      <c r="M897" s="92">
        <f>IFERROR(VLOOKUP($E897, V一般接種!$A:$G, M$4, FALSE), 0)</f>
        <v>2</v>
      </c>
      <c r="N897" s="93">
        <f>IFERROR(VLOOKUP($E897, V一般接種!$A:$G, N$4, FALSE), 0)</f>
        <v>6776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545396</v>
      </c>
    </row>
    <row r="898" spans="1:19" ht="17.7">
      <c r="A898" s="49">
        <v>44595</v>
      </c>
      <c r="B898" s="110">
        <f>IF(COUNTIF($A$7:$A898, $A898)&gt;1, 0, IF($E898="","",G898+H898+K898+L898+O898-Q898))</f>
        <v>8524</v>
      </c>
      <c r="C898" s="110">
        <f>IF(COUNTIF($A$7:$A898, $A898)&gt;1, 0, IF($E898="", "", I898+J898+M898+N898+P898-R898))</f>
        <v>6641</v>
      </c>
      <c r="D898" s="110">
        <f>IF(COUNTIF($A$7:$A898, $A898)&gt;1, 0, S898)</f>
        <v>549199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7993</v>
      </c>
      <c r="L898" s="92">
        <f>IFERROR(VLOOKUP($E898, V一般接種!$A:$G, L$4, FALSE), 0)</f>
        <v>531</v>
      </c>
      <c r="M898" s="92">
        <f>IFERROR(VLOOKUP($E898, V一般接種!$A:$G, M$4, FALSE), 0)</f>
        <v>2</v>
      </c>
      <c r="N898" s="93">
        <f>IFERROR(VLOOKUP($E898, V一般接種!$A:$G, N$4, FALSE), 0)</f>
        <v>6639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549199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7993</v>
      </c>
      <c r="L899" s="92">
        <f>IFERROR(VLOOKUP($E899, V一般接種!$A:$G, L$4, FALSE), 0)</f>
        <v>531</v>
      </c>
      <c r="M899" s="92">
        <f>IFERROR(VLOOKUP($E899, V一般接種!$A:$G, M$4, FALSE), 0)</f>
        <v>2</v>
      </c>
      <c r="N899" s="93">
        <f>IFERROR(VLOOKUP($E899, V一般接種!$A:$G, N$4, FALSE), 0)</f>
        <v>6639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549199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7993</v>
      </c>
      <c r="L900" s="92">
        <f>IFERROR(VLOOKUP($E900, V一般接種!$A:$G, L$4, FALSE), 0)</f>
        <v>531</v>
      </c>
      <c r="M900" s="92">
        <f>IFERROR(VLOOKUP($E900, V一般接種!$A:$G, M$4, FALSE), 0)</f>
        <v>2</v>
      </c>
      <c r="N900" s="93">
        <f>IFERROR(VLOOKUP($E900, V一般接種!$A:$G, N$4, FALSE), 0)</f>
        <v>6639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549199</v>
      </c>
    </row>
    <row r="901" spans="1:19" ht="17.7">
      <c r="A901" s="49">
        <v>44596</v>
      </c>
      <c r="B901" s="110">
        <f>IF(COUNTIF($A$7:$A901, $A901)&gt;1, 0, IF($E901="","",G901+H901+K901+L901+O901-Q901))</f>
        <v>16493</v>
      </c>
      <c r="C901" s="110">
        <f>IF(COUNTIF($A$7:$A901, $A901)&gt;1, 0, IF($E901="", "", I901+J901+M901+N901+P901-R901))</f>
        <v>13680</v>
      </c>
      <c r="D901" s="110">
        <f>IF(COUNTIF($A$7:$A901, $A901)&gt;1, 0, S901)</f>
        <v>661512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15576</v>
      </c>
      <c r="L901" s="92">
        <f>IFERROR(VLOOKUP($E901, V一般接種!$A:$G, L$4, FALSE), 0)</f>
        <v>917</v>
      </c>
      <c r="M901" s="92">
        <f>IFERROR(VLOOKUP($E901, V一般接種!$A:$G, M$4, FALSE), 0)</f>
        <v>2</v>
      </c>
      <c r="N901" s="93">
        <f>IFERROR(VLOOKUP($E901, V一般接種!$A:$G, N$4, FALSE), 0)</f>
        <v>13678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661512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15576</v>
      </c>
      <c r="L902" s="92">
        <f>IFERROR(VLOOKUP($E902, V一般接種!$A:$G, L$4, FALSE), 0)</f>
        <v>917</v>
      </c>
      <c r="M902" s="92">
        <f>IFERROR(VLOOKUP($E902, V一般接種!$A:$G, M$4, FALSE), 0)</f>
        <v>2</v>
      </c>
      <c r="N902" s="93">
        <f>IFERROR(VLOOKUP($E902, V一般接種!$A:$G, N$4, FALSE), 0)</f>
        <v>13678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661512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15576</v>
      </c>
      <c r="L903" s="92">
        <f>IFERROR(VLOOKUP($E903, V一般接種!$A:$G, L$4, FALSE), 0)</f>
        <v>917</v>
      </c>
      <c r="M903" s="92">
        <f>IFERROR(VLOOKUP($E903, V一般接種!$A:$G, M$4, FALSE), 0)</f>
        <v>2</v>
      </c>
      <c r="N903" s="93">
        <f>IFERROR(VLOOKUP($E903, V一般接種!$A:$G, N$4, FALSE), 0)</f>
        <v>13678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661512</v>
      </c>
    </row>
    <row r="904" spans="1:19" ht="17.7">
      <c r="A904" s="49">
        <v>44597</v>
      </c>
      <c r="B904" s="110">
        <f>IF(COUNTIF($A$7:$A904, $A904)&gt;1, 0, IF($E904="","",G904+H904+K904+L904+O904-Q904))</f>
        <v>22801</v>
      </c>
      <c r="C904" s="110">
        <f>IF(COUNTIF($A$7:$A904, $A904)&gt;1, 0, IF($E904="", "", I904+J904+M904+N904+P904-R904))</f>
        <v>21592</v>
      </c>
      <c r="D904" s="110">
        <f>IF(COUNTIF($A$7:$A904, $A904)&gt;1, 0, S904)</f>
        <v>647175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21527</v>
      </c>
      <c r="L904" s="92">
        <f>IFERROR(VLOOKUP($E904, V一般接種!$A:$G, L$4, FALSE), 0)</f>
        <v>1274</v>
      </c>
      <c r="M904" s="92">
        <f>IFERROR(VLOOKUP($E904, V一般接種!$A:$G, M$4, FALSE), 0)</f>
        <v>0</v>
      </c>
      <c r="N904" s="93">
        <f>IFERROR(VLOOKUP($E904, V一般接種!$A:$G, N$4, FALSE), 0)</f>
        <v>21592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647175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21527</v>
      </c>
      <c r="L905" s="92">
        <f>IFERROR(VLOOKUP($E905, V一般接種!$A:$G, L$4, FALSE), 0)</f>
        <v>1274</v>
      </c>
      <c r="M905" s="92">
        <f>IFERROR(VLOOKUP($E905, V一般接種!$A:$G, M$4, FALSE), 0)</f>
        <v>0</v>
      </c>
      <c r="N905" s="93">
        <f>IFERROR(VLOOKUP($E905, V一般接種!$A:$G, N$4, FALSE), 0)</f>
        <v>21592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647175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21527</v>
      </c>
      <c r="L906" s="92">
        <f>IFERROR(VLOOKUP($E906, V一般接種!$A:$G, L$4, FALSE), 0)</f>
        <v>1274</v>
      </c>
      <c r="M906" s="92">
        <f>IFERROR(VLOOKUP($E906, V一般接種!$A:$G, M$4, FALSE), 0)</f>
        <v>0</v>
      </c>
      <c r="N906" s="93">
        <f>IFERROR(VLOOKUP($E906, V一般接種!$A:$G, N$4, FALSE), 0)</f>
        <v>21592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647175</v>
      </c>
    </row>
    <row r="907" spans="1:19" ht="17.7">
      <c r="A907" s="49">
        <v>44598</v>
      </c>
      <c r="B907" s="110">
        <f>IF(COUNTIF($A$7:$A907, $A907)&gt;1, 0, IF($E907="","",G907+H907+K907+L907+O907-Q907))</f>
        <v>8681</v>
      </c>
      <c r="C907" s="110">
        <f>IF(COUNTIF($A$7:$A907, $A907)&gt;1, 0, IF($E907="", "", I907+J907+M907+N907+P907-R907))</f>
        <v>9080</v>
      </c>
      <c r="D907" s="110">
        <f>IF(COUNTIF($A$7:$A907, $A907)&gt;1, 0, S907)</f>
        <v>455033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8053</v>
      </c>
      <c r="L907" s="92">
        <f>IFERROR(VLOOKUP($E907, V一般接種!$A:$G, L$4, FALSE), 0)</f>
        <v>628</v>
      </c>
      <c r="M907" s="92">
        <f>IFERROR(VLOOKUP($E907, V一般接種!$A:$G, M$4, FALSE), 0)</f>
        <v>0</v>
      </c>
      <c r="N907" s="93">
        <f>IFERROR(VLOOKUP($E907, V一般接種!$A:$G, N$4, FALSE), 0)</f>
        <v>9080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455033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8053</v>
      </c>
      <c r="L908" s="92">
        <f>IFERROR(VLOOKUP($E908, V一般接種!$A:$G, L$4, FALSE), 0)</f>
        <v>628</v>
      </c>
      <c r="M908" s="92">
        <f>IFERROR(VLOOKUP($E908, V一般接種!$A:$G, M$4, FALSE), 0)</f>
        <v>0</v>
      </c>
      <c r="N908" s="93">
        <f>IFERROR(VLOOKUP($E908, V一般接種!$A:$G, N$4, FALSE), 0)</f>
        <v>9080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455033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8053</v>
      </c>
      <c r="L909" s="92">
        <f>IFERROR(VLOOKUP($E909, V一般接種!$A:$G, L$4, FALSE), 0)</f>
        <v>628</v>
      </c>
      <c r="M909" s="92">
        <f>IFERROR(VLOOKUP($E909, V一般接種!$A:$G, M$4, FALSE), 0)</f>
        <v>0</v>
      </c>
      <c r="N909" s="93">
        <f>IFERROR(VLOOKUP($E909, V一般接種!$A:$G, N$4, FALSE), 0)</f>
        <v>9080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455033</v>
      </c>
    </row>
    <row r="910" spans="1:19" ht="17.7">
      <c r="A910" s="49">
        <v>44599</v>
      </c>
      <c r="B910" s="110">
        <f>IF(COUNTIF($A$7:$A910, $A910)&gt;1, 0, IF($E910="","",G910+H910+K910+L910+O910-Q910))</f>
        <v>10117</v>
      </c>
      <c r="C910" s="110">
        <f>IF(COUNTIF($A$7:$A910, $A910)&gt;1, 0, IF($E910="", "", I910+J910+M910+N910+P910-R910))</f>
        <v>8157</v>
      </c>
      <c r="D910" s="110">
        <f>IF(COUNTIF($A$7:$A910, $A910)&gt;1, 0, S910)</f>
        <v>657333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9404</v>
      </c>
      <c r="L910" s="92">
        <f>IFERROR(VLOOKUP($E910, V一般接種!$A:$G, L$4, FALSE), 0)</f>
        <v>713</v>
      </c>
      <c r="M910" s="92">
        <f>IFERROR(VLOOKUP($E910, V一般接種!$A:$G, M$4, FALSE), 0)</f>
        <v>3</v>
      </c>
      <c r="N910" s="93">
        <f>IFERROR(VLOOKUP($E910, V一般接種!$A:$G, N$4, FALSE), 0)</f>
        <v>8154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657333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9404</v>
      </c>
      <c r="L911" s="92">
        <f>IFERROR(VLOOKUP($E911, V一般接種!$A:$G, L$4, FALSE), 0)</f>
        <v>713</v>
      </c>
      <c r="M911" s="92">
        <f>IFERROR(VLOOKUP($E911, V一般接種!$A:$G, M$4, FALSE), 0)</f>
        <v>3</v>
      </c>
      <c r="N911" s="93">
        <f>IFERROR(VLOOKUP($E911, V一般接種!$A:$G, N$4, FALSE), 0)</f>
        <v>8154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657333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9404</v>
      </c>
      <c r="L912" s="92">
        <f>IFERROR(VLOOKUP($E912, V一般接種!$A:$G, L$4, FALSE), 0)</f>
        <v>713</v>
      </c>
      <c r="M912" s="92">
        <f>IFERROR(VLOOKUP($E912, V一般接種!$A:$G, M$4, FALSE), 0)</f>
        <v>3</v>
      </c>
      <c r="N912" s="93">
        <f>IFERROR(VLOOKUP($E912, V一般接種!$A:$G, N$4, FALSE), 0)</f>
        <v>8154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657333</v>
      </c>
    </row>
    <row r="913" spans="1:19" ht="17.7">
      <c r="A913" s="49">
        <v>44600</v>
      </c>
      <c r="B913" s="110">
        <f>IF(COUNTIF($A$7:$A913, $A913)&gt;1, 0, IF($E913="","",G913+H913+K913+L913+O913-Q913))</f>
        <v>8151</v>
      </c>
      <c r="C913" s="110">
        <f>IF(COUNTIF($A$7:$A913, $A913)&gt;1, 0, IF($E913="", "", I913+J913+M913+N913+P913-R913))</f>
        <v>8539</v>
      </c>
      <c r="D913" s="110">
        <f>IF(COUNTIF($A$7:$A913, $A913)&gt;1, 0, S913)</f>
        <v>721773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7547</v>
      </c>
      <c r="L913" s="92">
        <f>IFERROR(VLOOKUP($E913, V一般接種!$A:$G, L$4, FALSE), 0)</f>
        <v>604</v>
      </c>
      <c r="M913" s="92">
        <f>IFERROR(VLOOKUP($E913, V一般接種!$A:$G, M$4, FALSE), 0)</f>
        <v>2</v>
      </c>
      <c r="N913" s="93">
        <f>IFERROR(VLOOKUP($E913, V一般接種!$A:$G, N$4, FALSE), 0)</f>
        <v>8537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721773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7547</v>
      </c>
      <c r="L914" s="92">
        <f>IFERROR(VLOOKUP($E914, V一般接種!$A:$G, L$4, FALSE), 0)</f>
        <v>604</v>
      </c>
      <c r="M914" s="92">
        <f>IFERROR(VLOOKUP($E914, V一般接種!$A:$G, M$4, FALSE), 0)</f>
        <v>2</v>
      </c>
      <c r="N914" s="93">
        <f>IFERROR(VLOOKUP($E914, V一般接種!$A:$G, N$4, FALSE), 0)</f>
        <v>8537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721773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7547</v>
      </c>
      <c r="L915" s="92">
        <f>IFERROR(VLOOKUP($E915, V一般接種!$A:$G, L$4, FALSE), 0)</f>
        <v>604</v>
      </c>
      <c r="M915" s="92">
        <f>IFERROR(VLOOKUP($E915, V一般接種!$A:$G, M$4, FALSE), 0)</f>
        <v>2</v>
      </c>
      <c r="N915" s="93">
        <f>IFERROR(VLOOKUP($E915, V一般接種!$A:$G, N$4, FALSE), 0)</f>
        <v>8537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721773</v>
      </c>
    </row>
    <row r="916" spans="1:19" ht="17.7">
      <c r="A916" s="49">
        <v>44601</v>
      </c>
      <c r="B916" s="110">
        <f>IF(COUNTIF($A$7:$A916, $A916)&gt;1, 0, IF($E916="","",G916+H916+K916+L916+O916-Q916))</f>
        <v>7396</v>
      </c>
      <c r="C916" s="110">
        <f>IF(COUNTIF($A$7:$A916, $A916)&gt;1, 0, IF($E916="", "", I916+J916+M916+N916+P916-R916))</f>
        <v>7507</v>
      </c>
      <c r="D916" s="110">
        <f>IF(COUNTIF($A$7:$A916, $A916)&gt;1, 0, S916)</f>
        <v>697641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6865</v>
      </c>
      <c r="L916" s="92">
        <f>IFERROR(VLOOKUP($E916, V一般接種!$A:$G, L$4, FALSE), 0)</f>
        <v>531</v>
      </c>
      <c r="M916" s="92">
        <f>IFERROR(VLOOKUP($E916, V一般接種!$A:$G, M$4, FALSE), 0)</f>
        <v>2</v>
      </c>
      <c r="N916" s="93">
        <f>IFERROR(VLOOKUP($E916, V一般接種!$A:$G, N$4, FALSE), 0)</f>
        <v>7505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697641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6865</v>
      </c>
      <c r="L917" s="92">
        <f>IFERROR(VLOOKUP($E917, V一般接種!$A:$G, L$4, FALSE), 0)</f>
        <v>531</v>
      </c>
      <c r="M917" s="92">
        <f>IFERROR(VLOOKUP($E917, V一般接種!$A:$G, M$4, FALSE), 0)</f>
        <v>2</v>
      </c>
      <c r="N917" s="93">
        <f>IFERROR(VLOOKUP($E917, V一般接種!$A:$G, N$4, FALSE), 0)</f>
        <v>7505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697641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6865</v>
      </c>
      <c r="L918" s="92">
        <f>IFERROR(VLOOKUP($E918, V一般接種!$A:$G, L$4, FALSE), 0)</f>
        <v>531</v>
      </c>
      <c r="M918" s="92">
        <f>IFERROR(VLOOKUP($E918, V一般接種!$A:$G, M$4, FALSE), 0)</f>
        <v>2</v>
      </c>
      <c r="N918" s="93">
        <f>IFERROR(VLOOKUP($E918, V一般接種!$A:$G, N$4, FALSE), 0)</f>
        <v>7505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697641</v>
      </c>
    </row>
    <row r="919" spans="1:19" ht="17.7">
      <c r="A919" s="49">
        <v>44602</v>
      </c>
      <c r="B919" s="110">
        <f>IF(COUNTIF($A$7:$A919, $A919)&gt;1, 0, IF($E919="","",G919+H919+K919+L919+O919-Q919))</f>
        <v>7045</v>
      </c>
      <c r="C919" s="110">
        <f>IF(COUNTIF($A$7:$A919, $A919)&gt;1, 0, IF($E919="", "", I919+J919+M919+N919+P919-R919))</f>
        <v>7857</v>
      </c>
      <c r="D919" s="110">
        <f>IF(COUNTIF($A$7:$A919, $A919)&gt;1, 0, S919)</f>
        <v>692792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6410</v>
      </c>
      <c r="L919" s="92">
        <f>IFERROR(VLOOKUP($E919, V一般接種!$A:$G, L$4, FALSE), 0)</f>
        <v>635</v>
      </c>
      <c r="M919" s="92">
        <f>IFERROR(VLOOKUP($E919, V一般接種!$A:$G, M$4, FALSE), 0)</f>
        <v>6</v>
      </c>
      <c r="N919" s="93">
        <f>IFERROR(VLOOKUP($E919, V一般接種!$A:$G, N$4, FALSE), 0)</f>
        <v>7851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692792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6410</v>
      </c>
      <c r="L920" s="92">
        <f>IFERROR(VLOOKUP($E920, V一般接種!$A:$G, L$4, FALSE), 0)</f>
        <v>635</v>
      </c>
      <c r="M920" s="92">
        <f>IFERROR(VLOOKUP($E920, V一般接種!$A:$G, M$4, FALSE), 0)</f>
        <v>6</v>
      </c>
      <c r="N920" s="93">
        <f>IFERROR(VLOOKUP($E920, V一般接種!$A:$G, N$4, FALSE), 0)</f>
        <v>7851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692792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6410</v>
      </c>
      <c r="L921" s="92">
        <f>IFERROR(VLOOKUP($E921, V一般接種!$A:$G, L$4, FALSE), 0)</f>
        <v>635</v>
      </c>
      <c r="M921" s="92">
        <f>IFERROR(VLOOKUP($E921, V一般接種!$A:$G, M$4, FALSE), 0)</f>
        <v>6</v>
      </c>
      <c r="N921" s="93">
        <f>IFERROR(VLOOKUP($E921, V一般接種!$A:$G, N$4, FALSE), 0)</f>
        <v>7851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692792</v>
      </c>
    </row>
    <row r="922" spans="1:19" ht="17.7">
      <c r="A922" s="49">
        <v>44603</v>
      </c>
      <c r="B922" s="110">
        <f>IF(COUNTIF($A$7:$A922, $A922)&gt;1, 0, IF($E922="","",G922+H922+K922+L922+O922-Q922))</f>
        <v>3578</v>
      </c>
      <c r="C922" s="110">
        <f>IF(COUNTIF($A$7:$A922, $A922)&gt;1, 0, IF($E922="", "", I922+J922+M922+N922+P922-R922))</f>
        <v>2226</v>
      </c>
      <c r="D922" s="110">
        <f>IF(COUNTIF($A$7:$A922, $A922)&gt;1, 0, S922)</f>
        <v>319098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2833</v>
      </c>
      <c r="L922" s="92">
        <f>IFERROR(VLOOKUP($E922, V一般接種!$A:$G, L$4, FALSE), 0)</f>
        <v>745</v>
      </c>
      <c r="M922" s="92">
        <f>IFERROR(VLOOKUP($E922, V一般接種!$A:$G, M$4, FALSE), 0)</f>
        <v>1</v>
      </c>
      <c r="N922" s="93">
        <f>IFERROR(VLOOKUP($E922, V一般接種!$A:$G, N$4, FALSE), 0)</f>
        <v>2225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319098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2833</v>
      </c>
      <c r="L923" s="92">
        <f>IFERROR(VLOOKUP($E923, V一般接種!$A:$G, L$4, FALSE), 0)</f>
        <v>745</v>
      </c>
      <c r="M923" s="92">
        <f>IFERROR(VLOOKUP($E923, V一般接種!$A:$G, M$4, FALSE), 0)</f>
        <v>1</v>
      </c>
      <c r="N923" s="93">
        <f>IFERROR(VLOOKUP($E923, V一般接種!$A:$G, N$4, FALSE), 0)</f>
        <v>2225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319098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2833</v>
      </c>
      <c r="L924" s="92">
        <f>IFERROR(VLOOKUP($E924, V一般接種!$A:$G, L$4, FALSE), 0)</f>
        <v>745</v>
      </c>
      <c r="M924" s="92">
        <f>IFERROR(VLOOKUP($E924, V一般接種!$A:$G, M$4, FALSE), 0)</f>
        <v>1</v>
      </c>
      <c r="N924" s="93">
        <f>IFERROR(VLOOKUP($E924, V一般接種!$A:$G, N$4, FALSE), 0)</f>
        <v>2225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319098</v>
      </c>
    </row>
    <row r="925" spans="1:19" ht="17.7">
      <c r="A925" s="49">
        <v>44604</v>
      </c>
      <c r="B925" s="110">
        <f>IF(COUNTIF($A$7:$A925, $A925)&gt;1, 0, IF($E925="","",G925+H925+K925+L925+O925-Q925))</f>
        <v>14544</v>
      </c>
      <c r="C925" s="110">
        <f>IF(COUNTIF($A$7:$A925, $A925)&gt;1, 0, IF($E925="", "", I925+J925+M925+N925+P925-R925))</f>
        <v>19844</v>
      </c>
      <c r="D925" s="110">
        <f>IF(COUNTIF($A$7:$A925, $A925)&gt;1, 0, S925)</f>
        <v>730160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12963</v>
      </c>
      <c r="L925" s="92">
        <f>IFERROR(VLOOKUP($E925, V一般接種!$A:$G, L$4, FALSE), 0)</f>
        <v>1581</v>
      </c>
      <c r="M925" s="92">
        <f>IFERROR(VLOOKUP($E925, V一般接種!$A:$G, M$4, FALSE), 0)</f>
        <v>2</v>
      </c>
      <c r="N925" s="93">
        <f>IFERROR(VLOOKUP($E925, V一般接種!$A:$G, N$4, FALSE), 0)</f>
        <v>19842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730160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12963</v>
      </c>
      <c r="L926" s="92">
        <f>IFERROR(VLOOKUP($E926, V一般接種!$A:$G, L$4, FALSE), 0)</f>
        <v>1581</v>
      </c>
      <c r="M926" s="92">
        <f>IFERROR(VLOOKUP($E926, V一般接種!$A:$G, M$4, FALSE), 0)</f>
        <v>2</v>
      </c>
      <c r="N926" s="93">
        <f>IFERROR(VLOOKUP($E926, V一般接種!$A:$G, N$4, FALSE), 0)</f>
        <v>19842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730160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12963</v>
      </c>
      <c r="L927" s="92">
        <f>IFERROR(VLOOKUP($E927, V一般接種!$A:$G, L$4, FALSE), 0)</f>
        <v>1581</v>
      </c>
      <c r="M927" s="92">
        <f>IFERROR(VLOOKUP($E927, V一般接種!$A:$G, M$4, FALSE), 0)</f>
        <v>2</v>
      </c>
      <c r="N927" s="93">
        <f>IFERROR(VLOOKUP($E927, V一般接種!$A:$G, N$4, FALSE), 0)</f>
        <v>19842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730160</v>
      </c>
    </row>
    <row r="928" spans="1:19" ht="17.7">
      <c r="A928" s="49">
        <v>44605</v>
      </c>
      <c r="B928" s="110">
        <f>IF(COUNTIF($A$7:$A928, $A928)&gt;1, 0, IF($E928="","",G928+H928+K928+L928+O928-Q928))</f>
        <v>6560</v>
      </c>
      <c r="C928" s="110">
        <f>IF(COUNTIF($A$7:$A928, $A928)&gt;1, 0, IF($E928="", "", I928+J928+M928+N928+P928-R928))</f>
        <v>7503</v>
      </c>
      <c r="D928" s="110">
        <f>IF(COUNTIF($A$7:$A928, $A928)&gt;1, 0, S928)</f>
        <v>527225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5577</v>
      </c>
      <c r="L928" s="92">
        <f>IFERROR(VLOOKUP($E928, V一般接種!$A:$G, L$4, FALSE), 0)</f>
        <v>983</v>
      </c>
      <c r="M928" s="92">
        <f>IFERROR(VLOOKUP($E928, V一般接種!$A:$G, M$4, FALSE), 0)</f>
        <v>0</v>
      </c>
      <c r="N928" s="93">
        <f>IFERROR(VLOOKUP($E928, V一般接種!$A:$G, N$4, FALSE), 0)</f>
        <v>7503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527225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5577</v>
      </c>
      <c r="L929" s="92">
        <f>IFERROR(VLOOKUP($E929, V一般接種!$A:$G, L$4, FALSE), 0)</f>
        <v>983</v>
      </c>
      <c r="M929" s="92">
        <f>IFERROR(VLOOKUP($E929, V一般接種!$A:$G, M$4, FALSE), 0)</f>
        <v>0</v>
      </c>
      <c r="N929" s="93">
        <f>IFERROR(VLOOKUP($E929, V一般接種!$A:$G, N$4, FALSE), 0)</f>
        <v>7503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527225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5577</v>
      </c>
      <c r="L930" s="92">
        <f>IFERROR(VLOOKUP($E930, V一般接種!$A:$G, L$4, FALSE), 0)</f>
        <v>983</v>
      </c>
      <c r="M930" s="92">
        <f>IFERROR(VLOOKUP($E930, V一般接種!$A:$G, M$4, FALSE), 0)</f>
        <v>0</v>
      </c>
      <c r="N930" s="93">
        <f>IFERROR(VLOOKUP($E930, V一般接種!$A:$G, N$4, FALSE), 0)</f>
        <v>7503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527225</v>
      </c>
    </row>
    <row r="931" spans="1:19" ht="17.7">
      <c r="A931" s="49">
        <v>44606</v>
      </c>
      <c r="B931" s="110">
        <f>IF(COUNTIF($A$7:$A931, $A931)&gt;1, 0, IF($E931="","",G931+H931+K931+L931+O931-Q931))</f>
        <v>5299</v>
      </c>
      <c r="C931" s="110">
        <f>IF(COUNTIF($A$7:$A931, $A931)&gt;1, 0, IF($E931="", "", I931+J931+M931+N931+P931-R931))</f>
        <v>6825</v>
      </c>
      <c r="D931" s="110">
        <f>IF(COUNTIF($A$7:$A931, $A931)&gt;1, 0, S931)</f>
        <v>628677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4828</v>
      </c>
      <c r="L931" s="92">
        <f>IFERROR(VLOOKUP($E931, V一般接種!$A:$G, L$4, FALSE), 0)</f>
        <v>471</v>
      </c>
      <c r="M931" s="92">
        <f>IFERROR(VLOOKUP($E931, V一般接種!$A:$G, M$4, FALSE), 0)</f>
        <v>0</v>
      </c>
      <c r="N931" s="93">
        <f>IFERROR(VLOOKUP($E931, V一般接種!$A:$G, N$4, FALSE), 0)</f>
        <v>6825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628677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4828</v>
      </c>
      <c r="L932" s="92">
        <f>IFERROR(VLOOKUP($E932, V一般接種!$A:$G, L$4, FALSE), 0)</f>
        <v>471</v>
      </c>
      <c r="M932" s="92">
        <f>IFERROR(VLOOKUP($E932, V一般接種!$A:$G, M$4, FALSE), 0)</f>
        <v>0</v>
      </c>
      <c r="N932" s="93">
        <f>IFERROR(VLOOKUP($E932, V一般接種!$A:$G, N$4, FALSE), 0)</f>
        <v>6825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628677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4828</v>
      </c>
      <c r="L933" s="92">
        <f>IFERROR(VLOOKUP($E933, V一般接種!$A:$G, L$4, FALSE), 0)</f>
        <v>471</v>
      </c>
      <c r="M933" s="92">
        <f>IFERROR(VLOOKUP($E933, V一般接種!$A:$G, M$4, FALSE), 0)</f>
        <v>0</v>
      </c>
      <c r="N933" s="93">
        <f>IFERROR(VLOOKUP($E933, V一般接種!$A:$G, N$4, FALSE), 0)</f>
        <v>6825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628677</v>
      </c>
    </row>
    <row r="934" spans="1:19" ht="17.7">
      <c r="A934" s="49">
        <v>44607</v>
      </c>
      <c r="B934" s="110">
        <f>IF(COUNTIF($A$7:$A934, $A934)&gt;1, 0, IF($E934="","",G934+H934+K934+L934+O934-Q934))</f>
        <v>5554</v>
      </c>
      <c r="C934" s="110">
        <f>IF(COUNTIF($A$7:$A934, $A934)&gt;1, 0, IF($E934="", "", I934+J934+M934+N934+P934-R934))</f>
        <v>6668</v>
      </c>
      <c r="D934" s="110">
        <f>IF(COUNTIF($A$7:$A934, $A934)&gt;1, 0, S934)</f>
        <v>638000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5101</v>
      </c>
      <c r="L934" s="92">
        <f>IFERROR(VLOOKUP($E934, V一般接種!$A:$G, L$4, FALSE), 0)</f>
        <v>453</v>
      </c>
      <c r="M934" s="92">
        <f>IFERROR(VLOOKUP($E934, V一般接種!$A:$G, M$4, FALSE), 0)</f>
        <v>5</v>
      </c>
      <c r="N934" s="93">
        <f>IFERROR(VLOOKUP($E934, V一般接種!$A:$G, N$4, FALSE), 0)</f>
        <v>6663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638000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5101</v>
      </c>
      <c r="L935" s="92">
        <f>IFERROR(VLOOKUP($E935, V一般接種!$A:$G, L$4, FALSE), 0)</f>
        <v>453</v>
      </c>
      <c r="M935" s="92">
        <f>IFERROR(VLOOKUP($E935, V一般接種!$A:$G, M$4, FALSE), 0)</f>
        <v>5</v>
      </c>
      <c r="N935" s="93">
        <f>IFERROR(VLOOKUP($E935, V一般接種!$A:$G, N$4, FALSE), 0)</f>
        <v>6663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638000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5101</v>
      </c>
      <c r="L936" s="92">
        <f>IFERROR(VLOOKUP($E936, V一般接種!$A:$G, L$4, FALSE), 0)</f>
        <v>453</v>
      </c>
      <c r="M936" s="92">
        <f>IFERROR(VLOOKUP($E936, V一般接種!$A:$G, M$4, FALSE), 0)</f>
        <v>5</v>
      </c>
      <c r="N936" s="93">
        <f>IFERROR(VLOOKUP($E936, V一般接種!$A:$G, N$4, FALSE), 0)</f>
        <v>6663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638000</v>
      </c>
    </row>
    <row r="937" spans="1:19" ht="17.7">
      <c r="A937" s="49">
        <v>44608</v>
      </c>
      <c r="B937" s="110">
        <f>IF(COUNTIF($A$7:$A937, $A937)&gt;1, 0, IF($E937="","",G937+H937+K937+L937+O937-Q937))</f>
        <v>4351</v>
      </c>
      <c r="C937" s="110">
        <f>IF(COUNTIF($A$7:$A937, $A937)&gt;1, 0, IF($E937="", "", I937+J937+M937+N937+P937-R937))</f>
        <v>4668</v>
      </c>
      <c r="D937" s="110">
        <f>IF(COUNTIF($A$7:$A937, $A937)&gt;1, 0, S937)</f>
        <v>501896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3955</v>
      </c>
      <c r="L937" s="92">
        <f>IFERROR(VLOOKUP($E937, V一般接種!$A:$G, L$4, FALSE), 0)</f>
        <v>396</v>
      </c>
      <c r="M937" s="92">
        <f>IFERROR(VLOOKUP($E937, V一般接種!$A:$G, M$4, FALSE), 0)</f>
        <v>0</v>
      </c>
      <c r="N937" s="93">
        <f>IFERROR(VLOOKUP($E937, V一般接種!$A:$G, N$4, FALSE), 0)</f>
        <v>4668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501896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3955</v>
      </c>
      <c r="L938" s="92">
        <f>IFERROR(VLOOKUP($E938, V一般接種!$A:$G, L$4, FALSE), 0)</f>
        <v>396</v>
      </c>
      <c r="M938" s="92">
        <f>IFERROR(VLOOKUP($E938, V一般接種!$A:$G, M$4, FALSE), 0)</f>
        <v>0</v>
      </c>
      <c r="N938" s="93">
        <f>IFERROR(VLOOKUP($E938, V一般接種!$A:$G, N$4, FALSE), 0)</f>
        <v>4668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501896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3955</v>
      </c>
      <c r="L939" s="92">
        <f>IFERROR(VLOOKUP($E939, V一般接種!$A:$G, L$4, FALSE), 0)</f>
        <v>396</v>
      </c>
      <c r="M939" s="92">
        <f>IFERROR(VLOOKUP($E939, V一般接種!$A:$G, M$4, FALSE), 0)</f>
        <v>0</v>
      </c>
      <c r="N939" s="93">
        <f>IFERROR(VLOOKUP($E939, V一般接種!$A:$G, N$4, FALSE), 0)</f>
        <v>4668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501896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1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37415-10D5-4C77-92BD-0A6B06E5AE6F}">
  <dimension ref="A1:D933"/>
  <sheetViews>
    <sheetView workbookViewId="0">
      <selection activeCell="B1" sqref="B1:D933"/>
    </sheetView>
  </sheetViews>
  <sheetFormatPr defaultRowHeight="17.7"/>
  <sheetData>
    <row r="1" spans="1:4">
      <c r="A1">
        <v>44298</v>
      </c>
      <c r="B1">
        <v>31552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18213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14864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25419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40251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7615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8364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95201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145594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182091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182420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198366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34855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25372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276694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245413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273580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20086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287764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39903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27224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7417</v>
      </c>
      <c r="C64">
        <v>787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8469</v>
      </c>
      <c r="C67">
        <v>705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9840</v>
      </c>
      <c r="C70">
        <v>899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316445</v>
      </c>
      <c r="C73">
        <v>72031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147393</v>
      </c>
      <c r="C76">
        <v>54777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62731</v>
      </c>
      <c r="C79">
        <v>7604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75876</v>
      </c>
      <c r="C82">
        <v>8176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260767</v>
      </c>
      <c r="C85">
        <v>96514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223113</v>
      </c>
      <c r="C88">
        <v>122529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245740</v>
      </c>
      <c r="C91">
        <v>151204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252779</v>
      </c>
      <c r="C94">
        <v>176697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235462</v>
      </c>
      <c r="C97">
        <v>192901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139460</v>
      </c>
      <c r="C100">
        <v>34410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190190</v>
      </c>
      <c r="C103">
        <v>24093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345193</v>
      </c>
      <c r="C106">
        <v>267054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351893</v>
      </c>
      <c r="C109">
        <v>222643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400812</v>
      </c>
      <c r="C112">
        <v>250401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407797</v>
      </c>
      <c r="C115">
        <v>136869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384009</v>
      </c>
      <c r="C118">
        <v>208651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287863</v>
      </c>
      <c r="C121">
        <v>42246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327411</v>
      </c>
      <c r="C124">
        <v>27935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590688</v>
      </c>
      <c r="C127">
        <v>204069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612348</v>
      </c>
      <c r="C130">
        <v>62993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674644</v>
      </c>
      <c r="C133">
        <v>61761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646802</v>
      </c>
      <c r="C136">
        <v>105851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624678</v>
      </c>
      <c r="C139">
        <v>124621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478458</v>
      </c>
      <c r="C142">
        <v>59665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465149</v>
      </c>
      <c r="C145">
        <v>67803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670244</v>
      </c>
      <c r="C148">
        <v>236583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725624</v>
      </c>
      <c r="C151">
        <v>214379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752270</v>
      </c>
      <c r="C154">
        <v>236656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745064</v>
      </c>
      <c r="C157">
        <v>230935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730618</v>
      </c>
      <c r="C160">
        <v>220906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625645</v>
      </c>
      <c r="C163">
        <v>130863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569806</v>
      </c>
      <c r="C166">
        <v>182871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781696</v>
      </c>
      <c r="C169">
        <v>328256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811646</v>
      </c>
      <c r="C172">
        <v>327764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793488</v>
      </c>
      <c r="C175">
        <v>392325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761185</v>
      </c>
      <c r="C178">
        <v>393214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771442</v>
      </c>
      <c r="C181">
        <v>364782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670794</v>
      </c>
      <c r="C184">
        <v>278549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610182</v>
      </c>
      <c r="C187">
        <v>318515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710281</v>
      </c>
      <c r="C190">
        <v>545778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711699</v>
      </c>
      <c r="C193">
        <v>562441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695535</v>
      </c>
      <c r="C196">
        <v>615313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707440</v>
      </c>
      <c r="C199">
        <v>607402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690472</v>
      </c>
      <c r="C202">
        <v>580932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674379</v>
      </c>
      <c r="C205">
        <v>447921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674234</v>
      </c>
      <c r="C208">
        <v>441718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780237</v>
      </c>
      <c r="C211">
        <v>630641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787574</v>
      </c>
      <c r="C214">
        <v>664830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804674</v>
      </c>
      <c r="C217">
        <v>698387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776026</v>
      </c>
      <c r="C220">
        <v>703107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772485</v>
      </c>
      <c r="C223">
        <v>707647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758677</v>
      </c>
      <c r="C226">
        <v>591182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785891</v>
      </c>
      <c r="C229">
        <v>543533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811858</v>
      </c>
      <c r="C232">
        <v>711172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827435</v>
      </c>
      <c r="C235">
        <v>748274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862655</v>
      </c>
      <c r="C238">
        <v>736832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673459</v>
      </c>
      <c r="C241">
        <v>717153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623920</v>
      </c>
      <c r="C244">
        <v>727464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889936</v>
      </c>
      <c r="C247">
        <v>614346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841144</v>
      </c>
      <c r="C250">
        <v>544724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1003465</v>
      </c>
      <c r="C253">
        <v>661637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1041768</v>
      </c>
      <c r="C256">
        <v>677806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1054008</v>
      </c>
      <c r="C259">
        <v>652363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1060935</v>
      </c>
      <c r="C262">
        <v>649283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1067818</v>
      </c>
      <c r="C265">
        <v>649053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1040322</v>
      </c>
      <c r="C268">
        <v>622625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766161</v>
      </c>
      <c r="C271">
        <v>630818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871273</v>
      </c>
      <c r="C274">
        <v>685674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906862</v>
      </c>
      <c r="C277">
        <v>673392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881227</v>
      </c>
      <c r="C280">
        <v>681781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865113</v>
      </c>
      <c r="C283">
        <v>658173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898577</v>
      </c>
      <c r="C286">
        <v>649165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828447</v>
      </c>
      <c r="C289">
        <v>649465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615492</v>
      </c>
      <c r="C292">
        <v>665316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543390</v>
      </c>
      <c r="C295">
        <v>642919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816041</v>
      </c>
      <c r="C298">
        <v>659175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747391</v>
      </c>
      <c r="C301">
        <v>706181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323404</v>
      </c>
      <c r="C304">
        <v>279584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252733</v>
      </c>
      <c r="C307">
        <v>199468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465902</v>
      </c>
      <c r="C310">
        <v>748686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420071</v>
      </c>
      <c r="C313">
        <v>692083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584975</v>
      </c>
      <c r="C316">
        <v>786646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624959</v>
      </c>
      <c r="C319">
        <v>787305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613316</v>
      </c>
      <c r="C322">
        <v>793687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615352</v>
      </c>
      <c r="C325">
        <v>779902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646175</v>
      </c>
      <c r="C328">
        <v>786976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641104</v>
      </c>
      <c r="C331">
        <v>804706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5015167</v>
      </c>
      <c r="C334">
        <v>1705819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569817</v>
      </c>
      <c r="C337">
        <v>573887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587401</v>
      </c>
      <c r="C340">
        <v>610672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575560</v>
      </c>
      <c r="C343">
        <v>603863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562934</v>
      </c>
      <c r="C346">
        <v>592815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583372</v>
      </c>
      <c r="C349">
        <v>628669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699786</v>
      </c>
      <c r="C352">
        <v>640730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4777372</v>
      </c>
      <c r="C355">
        <v>2337468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168986</v>
      </c>
      <c r="C358">
        <v>103361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488779</v>
      </c>
      <c r="C361">
        <v>585389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498390</v>
      </c>
      <c r="C364">
        <v>507935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491787</v>
      </c>
      <c r="C367">
        <v>230505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345573</v>
      </c>
      <c r="C370">
        <v>138852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354311</v>
      </c>
      <c r="C373">
        <v>257193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4009137</v>
      </c>
      <c r="C376">
        <v>2545235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435111</v>
      </c>
      <c r="C379">
        <v>369550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546610</v>
      </c>
      <c r="C382">
        <v>457169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577152</v>
      </c>
      <c r="C385">
        <v>444623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576603</v>
      </c>
      <c r="C388">
        <v>434570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615175</v>
      </c>
      <c r="C391">
        <v>480445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720994</v>
      </c>
      <c r="C394">
        <v>538828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3702306</v>
      </c>
      <c r="C397">
        <v>3038514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547577</v>
      </c>
      <c r="C400">
        <v>446427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611149</v>
      </c>
      <c r="C403">
        <v>466280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602375</v>
      </c>
      <c r="C406">
        <v>459117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568043</v>
      </c>
      <c r="C409">
        <v>443779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640318</v>
      </c>
      <c r="C412">
        <v>490311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729427</v>
      </c>
      <c r="C415">
        <v>606050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3318946</v>
      </c>
      <c r="C418">
        <v>2993693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388671</v>
      </c>
      <c r="C421">
        <v>139622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649719</v>
      </c>
      <c r="C424">
        <v>397722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643682</v>
      </c>
      <c r="C427">
        <v>379456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420211</v>
      </c>
      <c r="C430">
        <v>380179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738632</v>
      </c>
      <c r="C433">
        <v>291110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954558</v>
      </c>
      <c r="C436">
        <v>331702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3175244</v>
      </c>
      <c r="C439">
        <v>2350306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616567</v>
      </c>
      <c r="C442">
        <v>342683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629264</v>
      </c>
      <c r="C445">
        <v>436585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596316</v>
      </c>
      <c r="C448">
        <v>464490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583438</v>
      </c>
      <c r="C451">
        <v>450465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647476</v>
      </c>
      <c r="C454">
        <v>518377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784495</v>
      </c>
      <c r="C457">
        <v>625425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2766389</v>
      </c>
      <c r="C460">
        <v>2262120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508707</v>
      </c>
      <c r="C463">
        <v>439367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534853</v>
      </c>
      <c r="C466">
        <v>469691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512632</v>
      </c>
      <c r="C469">
        <v>468516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498428</v>
      </c>
      <c r="C472">
        <v>458007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574484</v>
      </c>
      <c r="C475">
        <v>536544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736581</v>
      </c>
      <c r="C478">
        <v>618025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2388866</v>
      </c>
      <c r="C481">
        <v>1960935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155485</v>
      </c>
      <c r="C484">
        <v>81253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410713</v>
      </c>
      <c r="C487">
        <v>563965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419388</v>
      </c>
      <c r="C490">
        <v>529444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193848</v>
      </c>
      <c r="C493">
        <v>149482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435304</v>
      </c>
      <c r="C496">
        <v>635890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573624</v>
      </c>
      <c r="C499">
        <v>795173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1963753</v>
      </c>
      <c r="C502">
        <v>1953478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376546</v>
      </c>
      <c r="C505">
        <v>478833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406659</v>
      </c>
      <c r="C508">
        <v>486873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402944</v>
      </c>
      <c r="C511">
        <v>451036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388344</v>
      </c>
      <c r="C514">
        <v>440134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439481</v>
      </c>
      <c r="C517">
        <v>479570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597207</v>
      </c>
      <c r="C520">
        <v>597331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1777780</v>
      </c>
      <c r="C523">
        <v>1638684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330830</v>
      </c>
      <c r="C526">
        <v>385230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345770</v>
      </c>
      <c r="C529">
        <v>410125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330880</v>
      </c>
      <c r="C532">
        <v>393885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317323</v>
      </c>
      <c r="C535">
        <v>383455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376874</v>
      </c>
      <c r="C538">
        <v>475152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508477</v>
      </c>
      <c r="C541">
        <v>619509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1476419</v>
      </c>
      <c r="C544">
        <v>1448916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284691</v>
      </c>
      <c r="C547">
        <v>115764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270252</v>
      </c>
      <c r="C550">
        <v>341313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141827</v>
      </c>
      <c r="C553">
        <v>342559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263044</v>
      </c>
      <c r="C556">
        <v>149751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303720</v>
      </c>
      <c r="C559">
        <v>385670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398530</v>
      </c>
      <c r="C562">
        <v>508242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1167575</v>
      </c>
      <c r="C565">
        <v>1141507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176696</v>
      </c>
      <c r="C568">
        <v>327098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173593</v>
      </c>
      <c r="C571">
        <v>355719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165471</v>
      </c>
      <c r="C574">
        <v>352182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148440</v>
      </c>
      <c r="C577">
        <v>337449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194226</v>
      </c>
      <c r="C580">
        <v>415047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265767</v>
      </c>
      <c r="C583">
        <v>553994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966461</v>
      </c>
      <c r="C586">
        <v>1020027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109949</v>
      </c>
      <c r="C589">
        <v>309494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113382</v>
      </c>
      <c r="C592">
        <v>317937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105750</v>
      </c>
      <c r="C595">
        <v>302185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102585</v>
      </c>
      <c r="C598">
        <v>290322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131133</v>
      </c>
      <c r="C601">
        <v>372055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182036</v>
      </c>
      <c r="C604">
        <v>495274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812331</v>
      </c>
      <c r="C607">
        <v>829073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56997</v>
      </c>
      <c r="C610">
        <v>250770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38532</v>
      </c>
      <c r="C613">
        <v>246040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21688</v>
      </c>
      <c r="C616">
        <v>55396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54725</v>
      </c>
      <c r="C619">
        <v>245460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84370</v>
      </c>
      <c r="C622">
        <v>294317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116133</v>
      </c>
      <c r="C625">
        <v>388447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710007</v>
      </c>
      <c r="C628">
        <v>681880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48040</v>
      </c>
      <c r="C631">
        <v>162323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50099</v>
      </c>
      <c r="C634">
        <v>159678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33842</v>
      </c>
      <c r="C637">
        <v>154114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30523</v>
      </c>
      <c r="C640">
        <v>135092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50691</v>
      </c>
      <c r="C643">
        <v>195882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67523</v>
      </c>
      <c r="C646">
        <v>260006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600682</v>
      </c>
      <c r="C649">
        <v>549947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25824</v>
      </c>
      <c r="C652">
        <v>109218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25217</v>
      </c>
      <c r="C655">
        <v>111416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24828</v>
      </c>
      <c r="C658">
        <v>102699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23256</v>
      </c>
      <c r="C661">
        <v>97184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42039</v>
      </c>
      <c r="C664">
        <v>141781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55810</v>
      </c>
      <c r="C667">
        <v>194458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533481</v>
      </c>
      <c r="C670">
        <v>409716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22481</v>
      </c>
      <c r="C673">
        <v>63132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4951</v>
      </c>
      <c r="C676">
        <v>16133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22378</v>
      </c>
      <c r="C679">
        <v>40753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20097</v>
      </c>
      <c r="C682">
        <v>59155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38210</v>
      </c>
      <c r="C685">
        <v>101791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51405</v>
      </c>
      <c r="C688">
        <v>140692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481224</v>
      </c>
      <c r="C691">
        <v>336327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18221</v>
      </c>
      <c r="C694">
        <v>54143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17915</v>
      </c>
      <c r="C697">
        <v>58634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15987</v>
      </c>
      <c r="C700">
        <v>31162</v>
      </c>
      <c r="D700">
        <v>4716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15139</v>
      </c>
      <c r="C703">
        <v>28092</v>
      </c>
      <c r="D703">
        <v>3780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28894</v>
      </c>
      <c r="C706">
        <v>51039</v>
      </c>
      <c r="D706">
        <v>9417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44332</v>
      </c>
      <c r="C709">
        <v>72859</v>
      </c>
      <c r="D709">
        <v>2475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437912</v>
      </c>
      <c r="C712">
        <v>257921</v>
      </c>
      <c r="D712">
        <v>622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13860</v>
      </c>
      <c r="C715">
        <v>24386</v>
      </c>
      <c r="D715">
        <v>9422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11609</v>
      </c>
      <c r="C718">
        <v>23262</v>
      </c>
      <c r="D718">
        <v>11293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6718</v>
      </c>
      <c r="C721">
        <v>22693</v>
      </c>
      <c r="D721">
        <v>12612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4745</v>
      </c>
      <c r="C724">
        <v>20645</v>
      </c>
      <c r="D724">
        <v>15094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7832</v>
      </c>
      <c r="C727">
        <v>42190</v>
      </c>
      <c r="D727">
        <v>38573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10899</v>
      </c>
      <c r="C730">
        <v>59512</v>
      </c>
      <c r="D730">
        <v>6604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407030</v>
      </c>
      <c r="C733">
        <v>245433</v>
      </c>
      <c r="D733">
        <v>743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4616</v>
      </c>
      <c r="C736">
        <v>20921</v>
      </c>
      <c r="D736">
        <v>30981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7230</v>
      </c>
      <c r="C739">
        <v>7037</v>
      </c>
      <c r="D739">
        <v>34507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9522</v>
      </c>
      <c r="C742">
        <v>21206</v>
      </c>
      <c r="D742">
        <v>42652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10022</v>
      </c>
      <c r="C745">
        <v>19255</v>
      </c>
      <c r="D745">
        <v>46745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22689</v>
      </c>
      <c r="C748">
        <v>38915</v>
      </c>
      <c r="D748">
        <v>84789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35061</v>
      </c>
      <c r="C751">
        <v>56829</v>
      </c>
      <c r="D751">
        <v>21447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402543</v>
      </c>
      <c r="C754">
        <v>232774</v>
      </c>
      <c r="D754">
        <v>2439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6374</v>
      </c>
      <c r="C757">
        <v>18262</v>
      </c>
      <c r="D757">
        <v>51221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12297</v>
      </c>
      <c r="C760">
        <v>18214</v>
      </c>
      <c r="D760">
        <v>58552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12599</v>
      </c>
      <c r="C763">
        <v>17710</v>
      </c>
      <c r="D763">
        <v>64163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10313</v>
      </c>
      <c r="C766">
        <v>15694</v>
      </c>
      <c r="D766">
        <v>65261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  <row r="769" spans="1:4">
      <c r="A769">
        <v>44554</v>
      </c>
      <c r="B769">
        <v>18256</v>
      </c>
      <c r="C769">
        <v>30337</v>
      </c>
      <c r="D769">
        <v>101899</v>
      </c>
    </row>
    <row r="770" spans="1:4">
      <c r="A770">
        <v>44554</v>
      </c>
      <c r="B770">
        <v>0</v>
      </c>
      <c r="C770">
        <v>0</v>
      </c>
      <c r="D770">
        <v>0</v>
      </c>
    </row>
    <row r="771" spans="1:4">
      <c r="A771">
        <v>44554</v>
      </c>
      <c r="B771">
        <v>0</v>
      </c>
      <c r="C771">
        <v>0</v>
      </c>
      <c r="D771">
        <v>0</v>
      </c>
    </row>
    <row r="772" spans="1:4">
      <c r="A772">
        <v>44555</v>
      </c>
      <c r="B772">
        <v>27615</v>
      </c>
      <c r="C772">
        <v>50053</v>
      </c>
      <c r="D772">
        <v>39820</v>
      </c>
    </row>
    <row r="773" spans="1:4">
      <c r="A773">
        <v>44555</v>
      </c>
      <c r="B773">
        <v>0</v>
      </c>
      <c r="C773">
        <v>0</v>
      </c>
      <c r="D773">
        <v>0</v>
      </c>
    </row>
    <row r="774" spans="1:4">
      <c r="A774">
        <v>44555</v>
      </c>
      <c r="B774">
        <v>0</v>
      </c>
      <c r="C774">
        <v>0</v>
      </c>
      <c r="D774">
        <v>0</v>
      </c>
    </row>
    <row r="775" spans="1:4">
      <c r="A775">
        <v>44556</v>
      </c>
      <c r="B775">
        <v>261160</v>
      </c>
      <c r="C775">
        <v>102498</v>
      </c>
      <c r="D775">
        <v>6739</v>
      </c>
    </row>
    <row r="776" spans="1:4">
      <c r="A776">
        <v>44556</v>
      </c>
      <c r="B776">
        <v>0</v>
      </c>
      <c r="C776">
        <v>0</v>
      </c>
      <c r="D776">
        <v>0</v>
      </c>
    </row>
    <row r="777" spans="1:4">
      <c r="A777">
        <v>44556</v>
      </c>
      <c r="B777">
        <v>0</v>
      </c>
      <c r="C777">
        <v>0</v>
      </c>
      <c r="D777">
        <v>0</v>
      </c>
    </row>
    <row r="778" spans="1:4">
      <c r="A778">
        <v>44557</v>
      </c>
      <c r="B778">
        <v>8739</v>
      </c>
      <c r="C778">
        <v>15545</v>
      </c>
      <c r="D778">
        <v>48818</v>
      </c>
    </row>
    <row r="779" spans="1:4">
      <c r="A779">
        <v>44557</v>
      </c>
      <c r="B779">
        <v>0</v>
      </c>
      <c r="C779">
        <v>0</v>
      </c>
      <c r="D779">
        <v>0</v>
      </c>
    </row>
    <row r="780" spans="1:4">
      <c r="A780">
        <v>44557</v>
      </c>
      <c r="B780">
        <v>0</v>
      </c>
      <c r="C780">
        <v>0</v>
      </c>
      <c r="D780">
        <v>0</v>
      </c>
    </row>
    <row r="781" spans="1:4">
      <c r="A781">
        <v>44558</v>
      </c>
      <c r="B781">
        <v>7039</v>
      </c>
      <c r="C781">
        <v>12134</v>
      </c>
      <c r="D781">
        <v>63031</v>
      </c>
    </row>
    <row r="782" spans="1:4">
      <c r="A782">
        <v>44558</v>
      </c>
      <c r="B782">
        <v>0</v>
      </c>
      <c r="C782">
        <v>0</v>
      </c>
      <c r="D782">
        <v>0</v>
      </c>
    </row>
    <row r="783" spans="1:4">
      <c r="A783">
        <v>44558</v>
      </c>
      <c r="B783">
        <v>0</v>
      </c>
      <c r="C783">
        <v>0</v>
      </c>
      <c r="D783">
        <v>0</v>
      </c>
    </row>
    <row r="784" spans="1:4">
      <c r="A784">
        <v>44559</v>
      </c>
      <c r="B784">
        <v>2889</v>
      </c>
      <c r="C784">
        <v>4419</v>
      </c>
      <c r="D784">
        <v>38283</v>
      </c>
    </row>
    <row r="785" spans="1:4">
      <c r="A785">
        <v>44559</v>
      </c>
      <c r="B785">
        <v>0</v>
      </c>
      <c r="C785">
        <v>0</v>
      </c>
      <c r="D785">
        <v>0</v>
      </c>
    </row>
    <row r="786" spans="1:4">
      <c r="A786">
        <v>44559</v>
      </c>
      <c r="B786">
        <v>0</v>
      </c>
      <c r="C786">
        <v>0</v>
      </c>
      <c r="D786">
        <v>0</v>
      </c>
    </row>
    <row r="787" spans="1:4">
      <c r="A787">
        <v>44560</v>
      </c>
      <c r="B787">
        <v>899</v>
      </c>
      <c r="C787">
        <v>1065</v>
      </c>
      <c r="D787">
        <v>9263</v>
      </c>
    </row>
    <row r="788" spans="1:4">
      <c r="A788">
        <v>44560</v>
      </c>
      <c r="B788">
        <v>0</v>
      </c>
      <c r="C788">
        <v>0</v>
      </c>
      <c r="D788">
        <v>0</v>
      </c>
    </row>
    <row r="789" spans="1:4">
      <c r="A789">
        <v>44560</v>
      </c>
      <c r="B789">
        <v>0</v>
      </c>
      <c r="C789">
        <v>0</v>
      </c>
      <c r="D789">
        <v>0</v>
      </c>
    </row>
    <row r="790" spans="1:4">
      <c r="A790">
        <v>44561</v>
      </c>
      <c r="B790">
        <v>198</v>
      </c>
      <c r="C790">
        <v>130</v>
      </c>
      <c r="D790">
        <v>770</v>
      </c>
    </row>
    <row r="791" spans="1:4">
      <c r="A791">
        <v>44561</v>
      </c>
      <c r="B791">
        <v>0</v>
      </c>
      <c r="C791">
        <v>0</v>
      </c>
      <c r="D791">
        <v>0</v>
      </c>
    </row>
    <row r="792" spans="1:4">
      <c r="A792">
        <v>44561</v>
      </c>
      <c r="B792">
        <v>0</v>
      </c>
      <c r="C792">
        <v>0</v>
      </c>
      <c r="D792">
        <v>0</v>
      </c>
    </row>
    <row r="793" spans="1:4">
      <c r="A793">
        <v>44562</v>
      </c>
      <c r="B793">
        <v>14</v>
      </c>
      <c r="C793">
        <v>26</v>
      </c>
      <c r="D793">
        <v>236</v>
      </c>
    </row>
    <row r="794" spans="1:4">
      <c r="A794">
        <v>44562</v>
      </c>
      <c r="B794">
        <v>0</v>
      </c>
      <c r="C794">
        <v>0</v>
      </c>
      <c r="D794">
        <v>0</v>
      </c>
    </row>
    <row r="795" spans="1:4">
      <c r="A795">
        <v>44562</v>
      </c>
      <c r="B795">
        <v>0</v>
      </c>
      <c r="C795">
        <v>0</v>
      </c>
      <c r="D795">
        <v>0</v>
      </c>
    </row>
    <row r="796" spans="1:4">
      <c r="A796">
        <v>44563</v>
      </c>
      <c r="B796">
        <v>242609</v>
      </c>
      <c r="C796">
        <v>82416</v>
      </c>
      <c r="D796">
        <v>438</v>
      </c>
    </row>
    <row r="797" spans="1:4">
      <c r="A797">
        <v>44563</v>
      </c>
      <c r="B797">
        <v>0</v>
      </c>
      <c r="C797">
        <v>0</v>
      </c>
      <c r="D797">
        <v>0</v>
      </c>
    </row>
    <row r="798" spans="1:4">
      <c r="A798">
        <v>44563</v>
      </c>
      <c r="B798">
        <v>0</v>
      </c>
      <c r="C798">
        <v>0</v>
      </c>
      <c r="D798">
        <v>0</v>
      </c>
    </row>
    <row r="799" spans="1:4">
      <c r="A799">
        <v>44564</v>
      </c>
      <c r="B799">
        <v>113</v>
      </c>
      <c r="C799">
        <v>153</v>
      </c>
      <c r="D799">
        <v>565</v>
      </c>
    </row>
    <row r="800" spans="1:4">
      <c r="A800">
        <v>44564</v>
      </c>
      <c r="B800">
        <v>0</v>
      </c>
      <c r="C800">
        <v>0</v>
      </c>
      <c r="D800">
        <v>0</v>
      </c>
    </row>
    <row r="801" spans="1:4">
      <c r="A801">
        <v>44564</v>
      </c>
      <c r="B801">
        <v>0</v>
      </c>
      <c r="C801">
        <v>0</v>
      </c>
      <c r="D801">
        <v>0</v>
      </c>
    </row>
    <row r="802" spans="1:4">
      <c r="A802">
        <v>44565</v>
      </c>
      <c r="B802">
        <v>3225</v>
      </c>
      <c r="C802">
        <v>6210</v>
      </c>
      <c r="D802">
        <v>9994</v>
      </c>
    </row>
    <row r="803" spans="1:4">
      <c r="A803">
        <v>44565</v>
      </c>
      <c r="B803">
        <v>0</v>
      </c>
      <c r="C803">
        <v>0</v>
      </c>
      <c r="D803">
        <v>0</v>
      </c>
    </row>
    <row r="804" spans="1:4">
      <c r="A804">
        <v>44565</v>
      </c>
      <c r="B804">
        <v>0</v>
      </c>
      <c r="C804">
        <v>0</v>
      </c>
      <c r="D804">
        <v>0</v>
      </c>
    </row>
    <row r="805" spans="1:4">
      <c r="A805">
        <v>44566</v>
      </c>
      <c r="B805">
        <v>5883</v>
      </c>
      <c r="C805">
        <v>9711</v>
      </c>
      <c r="D805">
        <v>25833</v>
      </c>
    </row>
    <row r="806" spans="1:4">
      <c r="A806">
        <v>44566</v>
      </c>
      <c r="B806">
        <v>0</v>
      </c>
      <c r="C806">
        <v>0</v>
      </c>
      <c r="D806">
        <v>0</v>
      </c>
    </row>
    <row r="807" spans="1:4">
      <c r="A807">
        <v>44566</v>
      </c>
      <c r="B807">
        <v>0</v>
      </c>
      <c r="C807">
        <v>0</v>
      </c>
      <c r="D807">
        <v>0</v>
      </c>
    </row>
    <row r="808" spans="1:4">
      <c r="A808">
        <v>44567</v>
      </c>
      <c r="B808">
        <v>6544</v>
      </c>
      <c r="C808">
        <v>10052</v>
      </c>
      <c r="D808">
        <v>35404</v>
      </c>
    </row>
    <row r="809" spans="1:4">
      <c r="A809">
        <v>44567</v>
      </c>
      <c r="B809">
        <v>0</v>
      </c>
      <c r="C809">
        <v>0</v>
      </c>
      <c r="D809">
        <v>0</v>
      </c>
    </row>
    <row r="810" spans="1:4">
      <c r="A810">
        <v>44567</v>
      </c>
      <c r="B810">
        <v>0</v>
      </c>
      <c r="C810">
        <v>0</v>
      </c>
      <c r="D810">
        <v>0</v>
      </c>
    </row>
    <row r="811" spans="1:4">
      <c r="A811">
        <v>44568</v>
      </c>
      <c r="B811">
        <v>16082</v>
      </c>
      <c r="C811">
        <v>24021</v>
      </c>
      <c r="D811">
        <v>90920</v>
      </c>
    </row>
    <row r="812" spans="1:4">
      <c r="A812">
        <v>44568</v>
      </c>
      <c r="B812">
        <v>0</v>
      </c>
      <c r="C812">
        <v>0</v>
      </c>
      <c r="D812">
        <v>0</v>
      </c>
    </row>
    <row r="813" spans="1:4">
      <c r="A813">
        <v>44568</v>
      </c>
      <c r="B813">
        <v>0</v>
      </c>
      <c r="C813">
        <v>0</v>
      </c>
      <c r="D813">
        <v>0</v>
      </c>
    </row>
    <row r="814" spans="1:4">
      <c r="A814">
        <v>44569</v>
      </c>
      <c r="B814">
        <v>26834</v>
      </c>
      <c r="C814">
        <v>38767</v>
      </c>
      <c r="D814">
        <v>107565</v>
      </c>
    </row>
    <row r="815" spans="1:4">
      <c r="A815">
        <v>44569</v>
      </c>
      <c r="B815">
        <v>0</v>
      </c>
      <c r="C815">
        <v>0</v>
      </c>
      <c r="D815">
        <v>0</v>
      </c>
    </row>
    <row r="816" spans="1:4">
      <c r="A816">
        <v>44569</v>
      </c>
      <c r="B816">
        <v>0</v>
      </c>
      <c r="C816">
        <v>0</v>
      </c>
      <c r="D816">
        <v>0</v>
      </c>
    </row>
    <row r="817" spans="1:4">
      <c r="A817">
        <v>44570</v>
      </c>
      <c r="B817">
        <v>224078</v>
      </c>
      <c r="C817">
        <v>80654</v>
      </c>
      <c r="D817">
        <v>14514</v>
      </c>
    </row>
    <row r="818" spans="1:4">
      <c r="A818">
        <v>44570</v>
      </c>
      <c r="B818">
        <v>0</v>
      </c>
      <c r="C818">
        <v>0</v>
      </c>
      <c r="D818">
        <v>0</v>
      </c>
    </row>
    <row r="819" spans="1:4">
      <c r="A819">
        <v>44570</v>
      </c>
      <c r="B819">
        <v>0</v>
      </c>
      <c r="C819">
        <v>0</v>
      </c>
      <c r="D819">
        <v>0</v>
      </c>
    </row>
    <row r="820" spans="1:4">
      <c r="A820">
        <v>44571</v>
      </c>
      <c r="B820">
        <v>1303</v>
      </c>
      <c r="C820">
        <v>2164</v>
      </c>
      <c r="D820">
        <v>4464</v>
      </c>
    </row>
    <row r="821" spans="1:4">
      <c r="A821">
        <v>44571</v>
      </c>
      <c r="B821">
        <v>0</v>
      </c>
      <c r="C821">
        <v>0</v>
      </c>
      <c r="D821">
        <v>0</v>
      </c>
    </row>
    <row r="822" spans="1:4">
      <c r="A822">
        <v>44571</v>
      </c>
      <c r="B822">
        <v>0</v>
      </c>
      <c r="C822">
        <v>0</v>
      </c>
      <c r="D822">
        <v>0</v>
      </c>
    </row>
    <row r="823" spans="1:4">
      <c r="A823">
        <v>44572</v>
      </c>
      <c r="B823">
        <v>8813</v>
      </c>
      <c r="C823">
        <v>14609</v>
      </c>
      <c r="D823">
        <v>80874</v>
      </c>
    </row>
    <row r="824" spans="1:4">
      <c r="A824">
        <v>44572</v>
      </c>
      <c r="B824">
        <v>0</v>
      </c>
      <c r="C824">
        <v>0</v>
      </c>
      <c r="D824">
        <v>0</v>
      </c>
    </row>
    <row r="825" spans="1:4">
      <c r="A825">
        <v>44572</v>
      </c>
      <c r="B825">
        <v>0</v>
      </c>
      <c r="C825">
        <v>0</v>
      </c>
      <c r="D825">
        <v>0</v>
      </c>
    </row>
    <row r="826" spans="1:4">
      <c r="A826">
        <v>44573</v>
      </c>
      <c r="B826">
        <v>8906</v>
      </c>
      <c r="C826">
        <v>13027</v>
      </c>
      <c r="D826">
        <v>110568</v>
      </c>
    </row>
    <row r="827" spans="1:4">
      <c r="A827">
        <v>44573</v>
      </c>
      <c r="B827">
        <v>0</v>
      </c>
      <c r="C827">
        <v>0</v>
      </c>
      <c r="D827">
        <v>0</v>
      </c>
    </row>
    <row r="828" spans="1:4">
      <c r="A828">
        <v>44573</v>
      </c>
      <c r="B828">
        <v>0</v>
      </c>
      <c r="C828">
        <v>0</v>
      </c>
      <c r="D828">
        <v>0</v>
      </c>
    </row>
    <row r="829" spans="1:4">
      <c r="A829">
        <v>44574</v>
      </c>
      <c r="B829">
        <v>8046</v>
      </c>
      <c r="C829">
        <v>10367</v>
      </c>
      <c r="D829">
        <v>109284</v>
      </c>
    </row>
    <row r="830" spans="1:4">
      <c r="A830">
        <v>44574</v>
      </c>
      <c r="B830">
        <v>0</v>
      </c>
      <c r="C830">
        <v>0</v>
      </c>
      <c r="D830">
        <v>0</v>
      </c>
    </row>
    <row r="831" spans="1:4">
      <c r="A831">
        <v>44574</v>
      </c>
      <c r="B831">
        <v>0</v>
      </c>
      <c r="C831">
        <v>0</v>
      </c>
      <c r="D831">
        <v>0</v>
      </c>
    </row>
    <row r="832" spans="1:4">
      <c r="A832">
        <v>44575</v>
      </c>
      <c r="B832">
        <v>16964</v>
      </c>
      <c r="C832">
        <v>19041</v>
      </c>
      <c r="D832">
        <v>200504</v>
      </c>
    </row>
    <row r="833" spans="1:4">
      <c r="A833">
        <v>44575</v>
      </c>
      <c r="B833">
        <v>0</v>
      </c>
      <c r="C833">
        <v>0</v>
      </c>
      <c r="D833">
        <v>0</v>
      </c>
    </row>
    <row r="834" spans="1:4">
      <c r="A834">
        <v>44575</v>
      </c>
      <c r="B834">
        <v>0</v>
      </c>
      <c r="C834">
        <v>0</v>
      </c>
      <c r="D834">
        <v>0</v>
      </c>
    </row>
    <row r="835" spans="1:4">
      <c r="A835">
        <v>44576</v>
      </c>
      <c r="B835">
        <v>26648</v>
      </c>
      <c r="C835">
        <v>30425</v>
      </c>
      <c r="D835">
        <v>157779</v>
      </c>
    </row>
    <row r="836" spans="1:4">
      <c r="A836">
        <v>44576</v>
      </c>
      <c r="B836">
        <v>0</v>
      </c>
      <c r="C836">
        <v>0</v>
      </c>
      <c r="D836">
        <v>0</v>
      </c>
    </row>
    <row r="837" spans="1:4">
      <c r="A837">
        <v>44576</v>
      </c>
      <c r="B837">
        <v>0</v>
      </c>
      <c r="C837">
        <v>0</v>
      </c>
      <c r="D837">
        <v>0</v>
      </c>
    </row>
    <row r="838" spans="1:4">
      <c r="A838">
        <v>44577</v>
      </c>
      <c r="B838">
        <v>10651</v>
      </c>
      <c r="C838">
        <v>11805</v>
      </c>
      <c r="D838">
        <v>31006</v>
      </c>
    </row>
    <row r="839" spans="1:4">
      <c r="A839">
        <v>44577</v>
      </c>
      <c r="B839">
        <v>0</v>
      </c>
      <c r="C839">
        <v>0</v>
      </c>
      <c r="D839">
        <v>0</v>
      </c>
    </row>
    <row r="840" spans="1:4">
      <c r="A840">
        <v>44577</v>
      </c>
      <c r="B840">
        <v>0</v>
      </c>
      <c r="C840">
        <v>0</v>
      </c>
      <c r="D840">
        <v>0</v>
      </c>
    </row>
    <row r="841" spans="1:4">
      <c r="A841">
        <v>44578</v>
      </c>
      <c r="B841">
        <v>10722</v>
      </c>
      <c r="C841">
        <v>9689</v>
      </c>
      <c r="D841">
        <v>136004</v>
      </c>
    </row>
    <row r="842" spans="1:4">
      <c r="A842">
        <v>44578</v>
      </c>
      <c r="B842">
        <v>0</v>
      </c>
      <c r="C842">
        <v>0</v>
      </c>
      <c r="D842">
        <v>0</v>
      </c>
    </row>
    <row r="843" spans="1:4">
      <c r="A843">
        <v>44578</v>
      </c>
      <c r="B843">
        <v>0</v>
      </c>
      <c r="C843">
        <v>0</v>
      </c>
      <c r="D843">
        <v>0</v>
      </c>
    </row>
    <row r="844" spans="1:4">
      <c r="A844">
        <v>44579</v>
      </c>
      <c r="B844">
        <v>11055</v>
      </c>
      <c r="C844">
        <v>7182</v>
      </c>
      <c r="D844">
        <v>178985</v>
      </c>
    </row>
    <row r="845" spans="1:4">
      <c r="A845">
        <v>44579</v>
      </c>
      <c r="B845">
        <v>0</v>
      </c>
      <c r="C845">
        <v>0</v>
      </c>
      <c r="D845">
        <v>0</v>
      </c>
    </row>
    <row r="846" spans="1:4">
      <c r="A846">
        <v>44579</v>
      </c>
      <c r="B846">
        <v>0</v>
      </c>
      <c r="C846">
        <v>0</v>
      </c>
      <c r="D846">
        <v>0</v>
      </c>
    </row>
    <row r="847" spans="1:4">
      <c r="A847">
        <v>44580</v>
      </c>
      <c r="B847">
        <v>10416</v>
      </c>
      <c r="C847">
        <v>4652</v>
      </c>
      <c r="D847">
        <v>203247</v>
      </c>
    </row>
    <row r="848" spans="1:4">
      <c r="A848">
        <v>44580</v>
      </c>
      <c r="B848">
        <v>0</v>
      </c>
      <c r="C848">
        <v>0</v>
      </c>
      <c r="D848">
        <v>0</v>
      </c>
    </row>
    <row r="849" spans="1:4">
      <c r="A849">
        <v>44580</v>
      </c>
      <c r="B849">
        <v>0</v>
      </c>
      <c r="C849">
        <v>0</v>
      </c>
      <c r="D849">
        <v>0</v>
      </c>
    </row>
    <row r="850" spans="1:4">
      <c r="A850">
        <v>44581</v>
      </c>
      <c r="B850">
        <v>9970</v>
      </c>
      <c r="C850">
        <v>3043</v>
      </c>
      <c r="D850">
        <v>201736</v>
      </c>
    </row>
    <row r="851" spans="1:4">
      <c r="A851">
        <v>44581</v>
      </c>
      <c r="B851">
        <v>0</v>
      </c>
      <c r="C851">
        <v>0</v>
      </c>
      <c r="D851">
        <v>0</v>
      </c>
    </row>
    <row r="852" spans="1:4">
      <c r="A852">
        <v>44581</v>
      </c>
      <c r="B852">
        <v>0</v>
      </c>
      <c r="C852">
        <v>0</v>
      </c>
      <c r="D852">
        <v>0</v>
      </c>
    </row>
    <row r="853" spans="1:4">
      <c r="A853">
        <v>44582</v>
      </c>
      <c r="B853">
        <v>11833</v>
      </c>
      <c r="C853">
        <v>5106</v>
      </c>
      <c r="D853">
        <v>322062</v>
      </c>
    </row>
    <row r="854" spans="1:4">
      <c r="A854">
        <v>44582</v>
      </c>
      <c r="B854">
        <v>0</v>
      </c>
      <c r="C854">
        <v>0</v>
      </c>
      <c r="D854">
        <v>0</v>
      </c>
    </row>
    <row r="855" spans="1:4">
      <c r="A855">
        <v>44582</v>
      </c>
      <c r="B855">
        <v>0</v>
      </c>
      <c r="C855">
        <v>0</v>
      </c>
      <c r="D855">
        <v>0</v>
      </c>
    </row>
    <row r="856" spans="1:4">
      <c r="A856">
        <v>44583</v>
      </c>
      <c r="B856">
        <v>27091</v>
      </c>
      <c r="C856">
        <v>5950</v>
      </c>
      <c r="D856">
        <v>253814</v>
      </c>
    </row>
    <row r="857" spans="1:4">
      <c r="A857">
        <v>44583</v>
      </c>
      <c r="B857">
        <v>0</v>
      </c>
      <c r="C857">
        <v>0</v>
      </c>
      <c r="D857">
        <v>0</v>
      </c>
    </row>
    <row r="858" spans="1:4">
      <c r="A858">
        <v>44583</v>
      </c>
      <c r="B858">
        <v>0</v>
      </c>
      <c r="C858">
        <v>0</v>
      </c>
      <c r="D858">
        <v>0</v>
      </c>
    </row>
    <row r="859" spans="1:4">
      <c r="A859">
        <v>44584</v>
      </c>
      <c r="B859">
        <v>9892</v>
      </c>
      <c r="C859">
        <v>2936</v>
      </c>
      <c r="D859">
        <v>80824</v>
      </c>
    </row>
    <row r="860" spans="1:4">
      <c r="A860">
        <v>44584</v>
      </c>
      <c r="B860">
        <v>0</v>
      </c>
      <c r="C860">
        <v>0</v>
      </c>
      <c r="D860">
        <v>0</v>
      </c>
    </row>
    <row r="861" spans="1:4">
      <c r="A861">
        <v>44584</v>
      </c>
      <c r="B861">
        <v>0</v>
      </c>
      <c r="C861">
        <v>0</v>
      </c>
      <c r="D861">
        <v>0</v>
      </c>
    </row>
    <row r="862" spans="1:4">
      <c r="A862">
        <v>44585</v>
      </c>
      <c r="B862">
        <v>10546</v>
      </c>
      <c r="C862">
        <v>2160</v>
      </c>
      <c r="D862">
        <v>232613</v>
      </c>
    </row>
    <row r="863" spans="1:4">
      <c r="A863">
        <v>44585</v>
      </c>
      <c r="B863">
        <v>0</v>
      </c>
      <c r="C863">
        <v>0</v>
      </c>
      <c r="D863">
        <v>0</v>
      </c>
    </row>
    <row r="864" spans="1:4">
      <c r="A864">
        <v>44585</v>
      </c>
      <c r="B864">
        <v>0</v>
      </c>
      <c r="C864">
        <v>0</v>
      </c>
      <c r="D864">
        <v>0</v>
      </c>
    </row>
    <row r="865" spans="1:4">
      <c r="A865">
        <v>44586</v>
      </c>
      <c r="B865">
        <v>10533</v>
      </c>
      <c r="C865">
        <v>3845</v>
      </c>
      <c r="D865">
        <v>273281</v>
      </c>
    </row>
    <row r="866" spans="1:4">
      <c r="A866">
        <v>44586</v>
      </c>
      <c r="B866">
        <v>0</v>
      </c>
      <c r="C866">
        <v>0</v>
      </c>
      <c r="D866">
        <v>0</v>
      </c>
    </row>
    <row r="867" spans="1:4">
      <c r="A867">
        <v>44586</v>
      </c>
      <c r="B867">
        <v>0</v>
      </c>
      <c r="C867">
        <v>0</v>
      </c>
      <c r="D867">
        <v>0</v>
      </c>
    </row>
    <row r="868" spans="1:4">
      <c r="A868">
        <v>44587</v>
      </c>
      <c r="B868">
        <v>9999</v>
      </c>
      <c r="C868">
        <v>5660</v>
      </c>
      <c r="D868">
        <v>288098</v>
      </c>
    </row>
    <row r="869" spans="1:4">
      <c r="A869">
        <v>44587</v>
      </c>
      <c r="B869">
        <v>0</v>
      </c>
      <c r="C869">
        <v>0</v>
      </c>
      <c r="D869">
        <v>0</v>
      </c>
    </row>
    <row r="870" spans="1:4">
      <c r="A870">
        <v>44587</v>
      </c>
      <c r="B870">
        <v>0</v>
      </c>
      <c r="C870">
        <v>0</v>
      </c>
      <c r="D870">
        <v>0</v>
      </c>
    </row>
    <row r="871" spans="1:4">
      <c r="A871">
        <v>44588</v>
      </c>
      <c r="B871">
        <v>9269</v>
      </c>
      <c r="C871">
        <v>6284</v>
      </c>
      <c r="D871">
        <v>279989</v>
      </c>
    </row>
    <row r="872" spans="1:4">
      <c r="A872">
        <v>44588</v>
      </c>
      <c r="B872">
        <v>0</v>
      </c>
      <c r="C872">
        <v>0</v>
      </c>
      <c r="D872">
        <v>0</v>
      </c>
    </row>
    <row r="873" spans="1:4">
      <c r="A873">
        <v>44588</v>
      </c>
      <c r="B873">
        <v>0</v>
      </c>
      <c r="C873">
        <v>0</v>
      </c>
      <c r="D873">
        <v>0</v>
      </c>
    </row>
    <row r="874" spans="1:4">
      <c r="A874">
        <v>44589</v>
      </c>
      <c r="B874">
        <v>18590</v>
      </c>
      <c r="C874">
        <v>15417</v>
      </c>
      <c r="D874">
        <v>384953</v>
      </c>
    </row>
    <row r="875" spans="1:4">
      <c r="A875">
        <v>44589</v>
      </c>
      <c r="B875">
        <v>0</v>
      </c>
      <c r="C875">
        <v>0</v>
      </c>
      <c r="D875">
        <v>0</v>
      </c>
    </row>
    <row r="876" spans="1:4">
      <c r="A876">
        <v>44589</v>
      </c>
      <c r="B876">
        <v>0</v>
      </c>
      <c r="C876">
        <v>0</v>
      </c>
      <c r="D876">
        <v>0</v>
      </c>
    </row>
    <row r="877" spans="1:4">
      <c r="A877">
        <v>44590</v>
      </c>
      <c r="B877">
        <v>25422</v>
      </c>
      <c r="C877">
        <v>26637</v>
      </c>
      <c r="D877">
        <v>329156</v>
      </c>
    </row>
    <row r="878" spans="1:4">
      <c r="A878">
        <v>44590</v>
      </c>
      <c r="B878">
        <v>0</v>
      </c>
      <c r="C878">
        <v>0</v>
      </c>
      <c r="D878">
        <v>0</v>
      </c>
    </row>
    <row r="879" spans="1:4">
      <c r="A879">
        <v>44590</v>
      </c>
      <c r="B879">
        <v>0</v>
      </c>
      <c r="C879">
        <v>0</v>
      </c>
      <c r="D879">
        <v>0</v>
      </c>
    </row>
    <row r="880" spans="1:4">
      <c r="A880">
        <v>44591</v>
      </c>
      <c r="B880">
        <v>68247</v>
      </c>
      <c r="C880">
        <v>95071</v>
      </c>
      <c r="D880">
        <v>152787</v>
      </c>
    </row>
    <row r="881" spans="1:4">
      <c r="A881">
        <v>44591</v>
      </c>
      <c r="B881">
        <v>0</v>
      </c>
      <c r="C881">
        <v>0</v>
      </c>
      <c r="D881">
        <v>0</v>
      </c>
    </row>
    <row r="882" spans="1:4">
      <c r="A882">
        <v>44591</v>
      </c>
      <c r="B882">
        <v>0</v>
      </c>
      <c r="C882">
        <v>0</v>
      </c>
      <c r="D882">
        <v>0</v>
      </c>
    </row>
    <row r="883" spans="1:4">
      <c r="A883">
        <v>44592</v>
      </c>
      <c r="B883">
        <v>9059</v>
      </c>
      <c r="C883">
        <v>2680</v>
      </c>
      <c r="D883">
        <v>299726</v>
      </c>
    </row>
    <row r="884" spans="1:4">
      <c r="A884">
        <v>44592</v>
      </c>
      <c r="B884">
        <v>0</v>
      </c>
      <c r="C884">
        <v>0</v>
      </c>
      <c r="D884">
        <v>0</v>
      </c>
    </row>
    <row r="885" spans="1:4">
      <c r="A885">
        <v>44592</v>
      </c>
      <c r="B885">
        <v>0</v>
      </c>
      <c r="C885">
        <v>0</v>
      </c>
      <c r="D885">
        <v>0</v>
      </c>
    </row>
    <row r="886" spans="1:4">
      <c r="A886">
        <v>44593</v>
      </c>
      <c r="B886">
        <v>11266</v>
      </c>
      <c r="C886">
        <v>6531</v>
      </c>
      <c r="D886">
        <v>564718</v>
      </c>
    </row>
    <row r="887" spans="1:4">
      <c r="A887">
        <v>44593</v>
      </c>
      <c r="B887">
        <v>0</v>
      </c>
      <c r="C887">
        <v>0</v>
      </c>
      <c r="D887">
        <v>0</v>
      </c>
    </row>
    <row r="888" spans="1:4">
      <c r="A888">
        <v>44593</v>
      </c>
      <c r="B888">
        <v>0</v>
      </c>
      <c r="C888">
        <v>0</v>
      </c>
      <c r="D888">
        <v>0</v>
      </c>
    </row>
    <row r="889" spans="1:4">
      <c r="A889">
        <v>44594</v>
      </c>
      <c r="B889">
        <v>6359</v>
      </c>
      <c r="C889">
        <v>6778</v>
      </c>
      <c r="D889">
        <v>545396</v>
      </c>
    </row>
    <row r="890" spans="1:4">
      <c r="A890">
        <v>44594</v>
      </c>
      <c r="B890">
        <v>0</v>
      </c>
      <c r="C890">
        <v>0</v>
      </c>
      <c r="D890">
        <v>0</v>
      </c>
    </row>
    <row r="891" spans="1:4">
      <c r="A891">
        <v>44594</v>
      </c>
      <c r="B891">
        <v>0</v>
      </c>
      <c r="C891">
        <v>0</v>
      </c>
      <c r="D891">
        <v>0</v>
      </c>
    </row>
    <row r="892" spans="1:4">
      <c r="A892">
        <v>44595</v>
      </c>
      <c r="B892">
        <v>8524</v>
      </c>
      <c r="C892">
        <v>6641</v>
      </c>
      <c r="D892">
        <v>549199</v>
      </c>
    </row>
    <row r="893" spans="1:4">
      <c r="A893">
        <v>44595</v>
      </c>
      <c r="B893">
        <v>0</v>
      </c>
      <c r="C893">
        <v>0</v>
      </c>
      <c r="D893">
        <v>0</v>
      </c>
    </row>
    <row r="894" spans="1:4">
      <c r="A894">
        <v>44595</v>
      </c>
      <c r="B894">
        <v>0</v>
      </c>
      <c r="C894">
        <v>0</v>
      </c>
      <c r="D894">
        <v>0</v>
      </c>
    </row>
    <row r="895" spans="1:4">
      <c r="A895">
        <v>44596</v>
      </c>
      <c r="B895">
        <v>16493</v>
      </c>
      <c r="C895">
        <v>13680</v>
      </c>
      <c r="D895">
        <v>661512</v>
      </c>
    </row>
    <row r="896" spans="1:4">
      <c r="A896">
        <v>44596</v>
      </c>
      <c r="B896">
        <v>0</v>
      </c>
      <c r="C896">
        <v>0</v>
      </c>
      <c r="D896">
        <v>0</v>
      </c>
    </row>
    <row r="897" spans="1:4">
      <c r="A897">
        <v>44596</v>
      </c>
      <c r="B897">
        <v>0</v>
      </c>
      <c r="C897">
        <v>0</v>
      </c>
      <c r="D897">
        <v>0</v>
      </c>
    </row>
    <row r="898" spans="1:4">
      <c r="A898">
        <v>44597</v>
      </c>
      <c r="B898">
        <v>22801</v>
      </c>
      <c r="C898">
        <v>21592</v>
      </c>
      <c r="D898">
        <v>647175</v>
      </c>
    </row>
    <row r="899" spans="1:4">
      <c r="A899">
        <v>44597</v>
      </c>
      <c r="B899">
        <v>0</v>
      </c>
      <c r="C899">
        <v>0</v>
      </c>
      <c r="D899">
        <v>0</v>
      </c>
    </row>
    <row r="900" spans="1:4">
      <c r="A900">
        <v>44597</v>
      </c>
      <c r="B900">
        <v>0</v>
      </c>
      <c r="C900">
        <v>0</v>
      </c>
      <c r="D900">
        <v>0</v>
      </c>
    </row>
    <row r="901" spans="1:4">
      <c r="A901">
        <v>44598</v>
      </c>
      <c r="B901">
        <v>8681</v>
      </c>
      <c r="C901">
        <v>9080</v>
      </c>
      <c r="D901">
        <v>455033</v>
      </c>
    </row>
    <row r="902" spans="1:4">
      <c r="A902">
        <v>44598</v>
      </c>
      <c r="B902">
        <v>0</v>
      </c>
      <c r="C902">
        <v>0</v>
      </c>
      <c r="D902">
        <v>0</v>
      </c>
    </row>
    <row r="903" spans="1:4">
      <c r="A903">
        <v>44598</v>
      </c>
      <c r="B903">
        <v>0</v>
      </c>
      <c r="C903">
        <v>0</v>
      </c>
      <c r="D903">
        <v>0</v>
      </c>
    </row>
    <row r="904" spans="1:4">
      <c r="A904">
        <v>44599</v>
      </c>
      <c r="B904">
        <v>10117</v>
      </c>
      <c r="C904">
        <v>8157</v>
      </c>
      <c r="D904">
        <v>657333</v>
      </c>
    </row>
    <row r="905" spans="1:4">
      <c r="A905">
        <v>44599</v>
      </c>
      <c r="B905">
        <v>0</v>
      </c>
      <c r="C905">
        <v>0</v>
      </c>
      <c r="D905">
        <v>0</v>
      </c>
    </row>
    <row r="906" spans="1:4">
      <c r="A906">
        <v>44599</v>
      </c>
      <c r="B906">
        <v>0</v>
      </c>
      <c r="C906">
        <v>0</v>
      </c>
      <c r="D906">
        <v>0</v>
      </c>
    </row>
    <row r="907" spans="1:4">
      <c r="A907">
        <v>44600</v>
      </c>
      <c r="B907">
        <v>8151</v>
      </c>
      <c r="C907">
        <v>8539</v>
      </c>
      <c r="D907">
        <v>721773</v>
      </c>
    </row>
    <row r="908" spans="1:4">
      <c r="A908">
        <v>44600</v>
      </c>
      <c r="B908">
        <v>0</v>
      </c>
      <c r="C908">
        <v>0</v>
      </c>
      <c r="D908">
        <v>0</v>
      </c>
    </row>
    <row r="909" spans="1:4">
      <c r="A909">
        <v>44600</v>
      </c>
      <c r="B909">
        <v>0</v>
      </c>
      <c r="C909">
        <v>0</v>
      </c>
      <c r="D909">
        <v>0</v>
      </c>
    </row>
    <row r="910" spans="1:4">
      <c r="A910">
        <v>44601</v>
      </c>
      <c r="B910">
        <v>7396</v>
      </c>
      <c r="C910">
        <v>7507</v>
      </c>
      <c r="D910">
        <v>697641</v>
      </c>
    </row>
    <row r="911" spans="1:4">
      <c r="A911">
        <v>44601</v>
      </c>
      <c r="B911">
        <v>0</v>
      </c>
      <c r="C911">
        <v>0</v>
      </c>
      <c r="D911">
        <v>0</v>
      </c>
    </row>
    <row r="912" spans="1:4">
      <c r="A912">
        <v>44601</v>
      </c>
      <c r="B912">
        <v>0</v>
      </c>
      <c r="C912">
        <v>0</v>
      </c>
      <c r="D912">
        <v>0</v>
      </c>
    </row>
    <row r="913" spans="1:4">
      <c r="A913">
        <v>44602</v>
      </c>
      <c r="B913">
        <v>7045</v>
      </c>
      <c r="C913">
        <v>7857</v>
      </c>
      <c r="D913">
        <v>692792</v>
      </c>
    </row>
    <row r="914" spans="1:4">
      <c r="A914">
        <v>44602</v>
      </c>
      <c r="B914">
        <v>0</v>
      </c>
      <c r="C914">
        <v>0</v>
      </c>
      <c r="D914">
        <v>0</v>
      </c>
    </row>
    <row r="915" spans="1:4">
      <c r="A915">
        <v>44602</v>
      </c>
      <c r="B915">
        <v>0</v>
      </c>
      <c r="C915">
        <v>0</v>
      </c>
      <c r="D915">
        <v>0</v>
      </c>
    </row>
    <row r="916" spans="1:4">
      <c r="A916">
        <v>44603</v>
      </c>
      <c r="B916">
        <v>3578</v>
      </c>
      <c r="C916">
        <v>2226</v>
      </c>
      <c r="D916">
        <v>319098</v>
      </c>
    </row>
    <row r="917" spans="1:4">
      <c r="A917">
        <v>44603</v>
      </c>
      <c r="B917">
        <v>0</v>
      </c>
      <c r="C917">
        <v>0</v>
      </c>
      <c r="D917">
        <v>0</v>
      </c>
    </row>
    <row r="918" spans="1:4">
      <c r="A918">
        <v>44603</v>
      </c>
      <c r="B918">
        <v>0</v>
      </c>
      <c r="C918">
        <v>0</v>
      </c>
      <c r="D918">
        <v>0</v>
      </c>
    </row>
    <row r="919" spans="1:4">
      <c r="A919">
        <v>44604</v>
      </c>
      <c r="B919">
        <v>14544</v>
      </c>
      <c r="C919">
        <v>19844</v>
      </c>
      <c r="D919">
        <v>730160</v>
      </c>
    </row>
    <row r="920" spans="1:4">
      <c r="A920">
        <v>44604</v>
      </c>
      <c r="B920">
        <v>0</v>
      </c>
      <c r="C920">
        <v>0</v>
      </c>
      <c r="D920">
        <v>0</v>
      </c>
    </row>
    <row r="921" spans="1:4">
      <c r="A921">
        <v>44604</v>
      </c>
      <c r="B921">
        <v>0</v>
      </c>
      <c r="C921">
        <v>0</v>
      </c>
      <c r="D921">
        <v>0</v>
      </c>
    </row>
    <row r="922" spans="1:4">
      <c r="A922">
        <v>44605</v>
      </c>
      <c r="B922">
        <v>6560</v>
      </c>
      <c r="C922">
        <v>7503</v>
      </c>
      <c r="D922">
        <v>527225</v>
      </c>
    </row>
    <row r="923" spans="1:4">
      <c r="A923">
        <v>44605</v>
      </c>
      <c r="B923">
        <v>0</v>
      </c>
      <c r="C923">
        <v>0</v>
      </c>
      <c r="D923">
        <v>0</v>
      </c>
    </row>
    <row r="924" spans="1:4">
      <c r="A924">
        <v>44605</v>
      </c>
      <c r="B924">
        <v>0</v>
      </c>
      <c r="C924">
        <v>0</v>
      </c>
      <c r="D924">
        <v>0</v>
      </c>
    </row>
    <row r="925" spans="1:4">
      <c r="A925">
        <v>44606</v>
      </c>
      <c r="B925">
        <v>5299</v>
      </c>
      <c r="C925">
        <v>6825</v>
      </c>
      <c r="D925">
        <v>628677</v>
      </c>
    </row>
    <row r="926" spans="1:4">
      <c r="A926">
        <v>44606</v>
      </c>
      <c r="B926">
        <v>0</v>
      </c>
      <c r="C926">
        <v>0</v>
      </c>
      <c r="D926">
        <v>0</v>
      </c>
    </row>
    <row r="927" spans="1:4">
      <c r="A927">
        <v>44606</v>
      </c>
      <c r="B927">
        <v>0</v>
      </c>
      <c r="C927">
        <v>0</v>
      </c>
      <c r="D927">
        <v>0</v>
      </c>
    </row>
    <row r="928" spans="1:4">
      <c r="A928">
        <v>44607</v>
      </c>
      <c r="B928">
        <v>5554</v>
      </c>
      <c r="C928">
        <v>6668</v>
      </c>
      <c r="D928">
        <v>638000</v>
      </c>
    </row>
    <row r="929" spans="1:4">
      <c r="A929">
        <v>44607</v>
      </c>
      <c r="B929">
        <v>0</v>
      </c>
      <c r="C929">
        <v>0</v>
      </c>
      <c r="D929">
        <v>0</v>
      </c>
    </row>
    <row r="930" spans="1:4">
      <c r="A930">
        <v>44607</v>
      </c>
      <c r="B930">
        <v>0</v>
      </c>
      <c r="C930">
        <v>0</v>
      </c>
      <c r="D930">
        <v>0</v>
      </c>
    </row>
    <row r="931" spans="1:4">
      <c r="A931">
        <v>44608</v>
      </c>
      <c r="B931">
        <v>4351</v>
      </c>
      <c r="C931">
        <v>4668</v>
      </c>
      <c r="D931">
        <v>501896</v>
      </c>
    </row>
    <row r="932" spans="1:4">
      <c r="A932">
        <v>44608</v>
      </c>
      <c r="B932">
        <v>0</v>
      </c>
      <c r="C932">
        <v>0</v>
      </c>
      <c r="D932">
        <v>0</v>
      </c>
    </row>
    <row r="933" spans="1:4">
      <c r="A933">
        <v>44608</v>
      </c>
      <c r="B933">
        <v>0</v>
      </c>
      <c r="C933">
        <v>0</v>
      </c>
      <c r="D933">
        <v>0</v>
      </c>
    </row>
  </sheetData>
  <sortState xmlns:xlrd2="http://schemas.microsoft.com/office/spreadsheetml/2017/richdata2" ref="A1:D934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20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TEXT(MAX(A3:A317)+1,"m月d日") &amp; "公表時点）"</f>
        <v>（2月17日公表時点）</v>
      </c>
    </row>
    <row r="3" spans="1:15">
      <c r="A3" s="166" t="s">
        <v>322</v>
      </c>
      <c r="B3" s="166" t="s">
        <v>296</v>
      </c>
      <c r="C3" s="166" t="s">
        <v>297</v>
      </c>
      <c r="D3" s="163" t="s">
        <v>323</v>
      </c>
      <c r="E3" s="163"/>
      <c r="F3" s="163"/>
      <c r="G3" s="163"/>
      <c r="H3" s="163"/>
      <c r="I3" s="163"/>
      <c r="J3" s="163" t="s">
        <v>324</v>
      </c>
      <c r="K3" s="163"/>
      <c r="L3" s="163"/>
      <c r="M3" s="163"/>
      <c r="N3" s="163"/>
      <c r="O3" s="163"/>
    </row>
    <row r="4" spans="1:15">
      <c r="A4" s="166"/>
      <c r="B4" s="166"/>
      <c r="C4" s="166"/>
      <c r="D4" s="164" t="s">
        <v>298</v>
      </c>
      <c r="E4" s="164"/>
      <c r="F4" s="164"/>
      <c r="G4" s="164" t="s">
        <v>299</v>
      </c>
      <c r="H4" s="164"/>
      <c r="I4" s="164"/>
      <c r="J4" s="164" t="s">
        <v>298</v>
      </c>
      <c r="K4" s="164"/>
      <c r="L4" s="164"/>
      <c r="M4" s="164" t="s">
        <v>299</v>
      </c>
      <c r="N4" s="164"/>
      <c r="O4" s="164"/>
    </row>
    <row r="5" spans="1:15">
      <c r="A5" s="166"/>
      <c r="B5" s="166"/>
      <c r="C5" s="166"/>
      <c r="D5" s="129" t="s">
        <v>300</v>
      </c>
      <c r="E5" s="129" t="s">
        <v>301</v>
      </c>
      <c r="F5" s="129" t="s">
        <v>346</v>
      </c>
      <c r="G5" s="129" t="s">
        <v>300</v>
      </c>
      <c r="H5" s="129" t="s">
        <v>301</v>
      </c>
      <c r="I5" s="129" t="s">
        <v>346</v>
      </c>
      <c r="J5" s="129" t="s">
        <v>300</v>
      </c>
      <c r="K5" s="129" t="s">
        <v>301</v>
      </c>
      <c r="L5" s="129" t="s">
        <v>346</v>
      </c>
      <c r="M5" s="129" t="s">
        <v>300</v>
      </c>
      <c r="N5" s="129" t="s">
        <v>301</v>
      </c>
      <c r="O5" s="129" t="s">
        <v>346</v>
      </c>
    </row>
    <row r="6" spans="1:15">
      <c r="A6" s="165" t="s">
        <v>286</v>
      </c>
      <c r="B6" s="164"/>
      <c r="C6" s="113">
        <f ca="1">SUM(D6:I6)</f>
        <v>189166869</v>
      </c>
      <c r="D6" s="113">
        <f ca="1">SUM(OFFSET(D$6,1,0,MAX($A$6:$A317)-DATE(2021,4,12)+1,1))</f>
        <v>78821523</v>
      </c>
      <c r="E6" s="113">
        <f ca="1">SUM(OFFSET(E$6,1,0,MAX($A$6:$A317)-DATE(2021,4,12)+1,1))</f>
        <v>16087955</v>
      </c>
      <c r="F6" s="113">
        <f ca="1">SUM(OFFSET(F$6,1,0,MAX($A$6:$A317)-DATE(2021,4,12)+1,1))</f>
        <v>58299</v>
      </c>
      <c r="G6" s="113">
        <f ca="1">SUM(OFFSET(G$6,1,0,MAX($A$6:$A317)-DATE(2021,4,12)+1,1))</f>
        <v>78166373</v>
      </c>
      <c r="H6" s="113">
        <f ca="1">SUM(OFFSET(H$6,1,0,MAX($A$6:$A317)-DATE(2021,4,12)+1,1))</f>
        <v>15974779</v>
      </c>
      <c r="I6" s="113">
        <f ca="1">SUM(OFFSET(I$6,1,0,MAX($A$6:$A317)-DATE(2021,4,12)+1,1))</f>
        <v>57940</v>
      </c>
      <c r="J6" s="113">
        <f ca="1">SUM(OFFSET(J$6,1,0,MAX($A$6:$A317)-DATE(2021,4,12)+1,1))</f>
        <v>32182578</v>
      </c>
      <c r="K6" s="113">
        <f ca="1">SUM(OFFSET(K$6,1,0,MAX($A$6:$A317)-DATE(2021,4,12)+1,1))</f>
        <v>952731</v>
      </c>
      <c r="L6" s="113">
        <f ca="1">SUM(OFFSET(L$6,1,0,MAX($A$6:$A317)-DATE(2021,4,12)+1,1))</f>
        <v>3284</v>
      </c>
      <c r="M6" s="113">
        <f ca="1">SUM(OFFSET(M$6,1,0,MAX($A$6:$A317)-DATE(2021,4,12)+1,1))</f>
        <v>32066747</v>
      </c>
      <c r="N6" s="113">
        <f ca="1">SUM(OFFSET(N$6,1,0,MAX($A$6:$A317)-DATE(2021,4,12)+1,1))</f>
        <v>948969</v>
      </c>
      <c r="O6" s="113">
        <f ca="1">SUM(OFFSET(O$6,1,0,MAX($A$6:$A317)-DATE(2021,4,12)+1,1))</f>
        <v>3232</v>
      </c>
    </row>
    <row r="7" spans="1:15">
      <c r="A7" s="126">
        <v>44608</v>
      </c>
      <c r="B7" s="130" t="str">
        <f t="shared" ref="B7:B70" si="0">"(" &amp; TEXT(A7,"aaa") &amp; ")"</f>
        <v>(水)</v>
      </c>
      <c r="C7" s="113">
        <f t="shared" ref="C7:C70" si="1">SUM(D7:I7)</f>
        <v>9176</v>
      </c>
      <c r="D7" s="113">
        <v>3955</v>
      </c>
      <c r="E7" s="113">
        <v>396</v>
      </c>
      <c r="F7" s="113">
        <v>0</v>
      </c>
      <c r="G7" s="113">
        <v>4668</v>
      </c>
      <c r="H7" s="113">
        <v>156</v>
      </c>
      <c r="I7" s="113">
        <v>1</v>
      </c>
      <c r="J7" s="113">
        <v>447</v>
      </c>
      <c r="K7" s="113">
        <v>58</v>
      </c>
      <c r="L7" s="113">
        <v>0</v>
      </c>
      <c r="M7" s="113">
        <v>477</v>
      </c>
      <c r="N7" s="113">
        <v>22</v>
      </c>
      <c r="O7" s="113">
        <v>0</v>
      </c>
    </row>
    <row r="8" spans="1:15">
      <c r="A8" s="126">
        <v>44607</v>
      </c>
      <c r="B8" s="130" t="str">
        <f t="shared" si="0"/>
        <v>(火)</v>
      </c>
      <c r="C8" s="113">
        <f t="shared" si="1"/>
        <v>12451</v>
      </c>
      <c r="D8" s="113">
        <v>5101</v>
      </c>
      <c r="E8" s="113">
        <v>453</v>
      </c>
      <c r="F8" s="113">
        <v>5</v>
      </c>
      <c r="G8" s="113">
        <v>6663</v>
      </c>
      <c r="H8" s="113">
        <v>212</v>
      </c>
      <c r="I8" s="113">
        <v>17</v>
      </c>
      <c r="J8" s="113">
        <v>632</v>
      </c>
      <c r="K8" s="113">
        <v>70</v>
      </c>
      <c r="L8" s="113">
        <v>0</v>
      </c>
      <c r="M8" s="113">
        <v>589</v>
      </c>
      <c r="N8" s="113">
        <v>38</v>
      </c>
      <c r="O8" s="113">
        <v>3</v>
      </c>
    </row>
    <row r="9" spans="1:15">
      <c r="A9" s="126">
        <v>44606</v>
      </c>
      <c r="B9" s="130" t="str">
        <f t="shared" si="0"/>
        <v>(月)</v>
      </c>
      <c r="C9" s="113">
        <f t="shared" si="1"/>
        <v>12398</v>
      </c>
      <c r="D9" s="113">
        <v>4828</v>
      </c>
      <c r="E9" s="113">
        <v>471</v>
      </c>
      <c r="F9" s="113">
        <v>0</v>
      </c>
      <c r="G9" s="113">
        <v>6825</v>
      </c>
      <c r="H9" s="113">
        <v>273</v>
      </c>
      <c r="I9" s="113">
        <v>1</v>
      </c>
      <c r="J9" s="113">
        <v>575</v>
      </c>
      <c r="K9" s="113">
        <v>74</v>
      </c>
      <c r="L9" s="113">
        <v>0</v>
      </c>
      <c r="M9" s="113">
        <v>664</v>
      </c>
      <c r="N9" s="113">
        <v>29</v>
      </c>
      <c r="O9" s="113">
        <v>0</v>
      </c>
    </row>
    <row r="10" spans="1:15">
      <c r="A10" s="126">
        <v>44605</v>
      </c>
      <c r="B10" s="130" t="str">
        <f t="shared" si="0"/>
        <v>(日)</v>
      </c>
      <c r="C10" s="113">
        <f t="shared" si="1"/>
        <v>14588</v>
      </c>
      <c r="D10" s="113">
        <v>5577</v>
      </c>
      <c r="E10" s="113">
        <v>983</v>
      </c>
      <c r="F10" s="113">
        <v>0</v>
      </c>
      <c r="G10" s="113">
        <v>7503</v>
      </c>
      <c r="H10" s="113">
        <v>525</v>
      </c>
      <c r="I10" s="113">
        <v>0</v>
      </c>
      <c r="J10" s="113">
        <v>371</v>
      </c>
      <c r="K10" s="113">
        <v>93</v>
      </c>
      <c r="L10" s="113">
        <v>0</v>
      </c>
      <c r="M10" s="113">
        <v>433</v>
      </c>
      <c r="N10" s="113">
        <v>31</v>
      </c>
      <c r="O10" s="113">
        <v>0</v>
      </c>
    </row>
    <row r="11" spans="1:15">
      <c r="A11" s="126">
        <v>44604</v>
      </c>
      <c r="B11" s="130" t="str">
        <f t="shared" si="0"/>
        <v>(土)</v>
      </c>
      <c r="C11" s="113">
        <f t="shared" si="1"/>
        <v>35015</v>
      </c>
      <c r="D11" s="113">
        <v>12963</v>
      </c>
      <c r="E11" s="113">
        <v>1581</v>
      </c>
      <c r="F11" s="113">
        <v>2</v>
      </c>
      <c r="G11" s="113">
        <v>19842</v>
      </c>
      <c r="H11" s="113">
        <v>616</v>
      </c>
      <c r="I11" s="113">
        <v>11</v>
      </c>
      <c r="J11" s="113">
        <v>617</v>
      </c>
      <c r="K11" s="113">
        <v>120</v>
      </c>
      <c r="L11" s="113">
        <v>0</v>
      </c>
      <c r="M11" s="113">
        <v>908</v>
      </c>
      <c r="N11" s="113">
        <v>57</v>
      </c>
      <c r="O11" s="113">
        <v>2</v>
      </c>
    </row>
    <row r="12" spans="1:15">
      <c r="A12" s="126">
        <v>44603</v>
      </c>
      <c r="B12" s="130" t="str">
        <f t="shared" si="0"/>
        <v>(金)</v>
      </c>
      <c r="C12" s="113">
        <f t="shared" si="1"/>
        <v>6033</v>
      </c>
      <c r="D12" s="113">
        <v>2833</v>
      </c>
      <c r="E12" s="113">
        <v>745</v>
      </c>
      <c r="F12" s="113">
        <v>1</v>
      </c>
      <c r="G12" s="113">
        <v>2225</v>
      </c>
      <c r="H12" s="113">
        <v>229</v>
      </c>
      <c r="I12" s="113">
        <v>0</v>
      </c>
      <c r="J12" s="113">
        <v>126</v>
      </c>
      <c r="K12" s="113">
        <v>38</v>
      </c>
      <c r="L12" s="113">
        <v>0</v>
      </c>
      <c r="M12" s="113">
        <v>126</v>
      </c>
      <c r="N12" s="113">
        <v>13</v>
      </c>
      <c r="O12" s="113">
        <v>0</v>
      </c>
    </row>
    <row r="13" spans="1:15">
      <c r="A13" s="126">
        <v>44602</v>
      </c>
      <c r="B13" s="130" t="str">
        <f t="shared" si="0"/>
        <v>(木)</v>
      </c>
      <c r="C13" s="113">
        <f t="shared" si="1"/>
        <v>15241</v>
      </c>
      <c r="D13" s="113">
        <v>6410</v>
      </c>
      <c r="E13" s="113">
        <v>635</v>
      </c>
      <c r="F13" s="113">
        <v>6</v>
      </c>
      <c r="G13" s="113">
        <v>7851</v>
      </c>
      <c r="H13" s="113">
        <v>330</v>
      </c>
      <c r="I13" s="113">
        <v>9</v>
      </c>
      <c r="J13" s="113">
        <v>657</v>
      </c>
      <c r="K13" s="113">
        <v>82</v>
      </c>
      <c r="L13" s="113">
        <v>0</v>
      </c>
      <c r="M13" s="113">
        <v>652</v>
      </c>
      <c r="N13" s="113">
        <v>60</v>
      </c>
      <c r="O13" s="113">
        <v>0</v>
      </c>
    </row>
    <row r="14" spans="1:15">
      <c r="A14" s="126">
        <v>44601</v>
      </c>
      <c r="B14" s="130" t="str">
        <f t="shared" si="0"/>
        <v>(水)</v>
      </c>
      <c r="C14" s="113">
        <f t="shared" si="1"/>
        <v>15165</v>
      </c>
      <c r="D14" s="113">
        <v>6865</v>
      </c>
      <c r="E14" s="113">
        <v>531</v>
      </c>
      <c r="F14" s="113">
        <v>2</v>
      </c>
      <c r="G14" s="113">
        <v>7505</v>
      </c>
      <c r="H14" s="113">
        <v>261</v>
      </c>
      <c r="I14" s="113">
        <v>1</v>
      </c>
      <c r="J14" s="113">
        <v>711</v>
      </c>
      <c r="K14" s="113">
        <v>70</v>
      </c>
      <c r="L14" s="113">
        <v>0</v>
      </c>
      <c r="M14" s="113">
        <v>652</v>
      </c>
      <c r="N14" s="113">
        <v>41</v>
      </c>
      <c r="O14" s="113">
        <v>0</v>
      </c>
    </row>
    <row r="15" spans="1:15">
      <c r="A15" s="126">
        <v>44600</v>
      </c>
      <c r="B15" s="130" t="str">
        <f t="shared" si="0"/>
        <v>(火)</v>
      </c>
      <c r="C15" s="113">
        <f t="shared" si="1"/>
        <v>17105</v>
      </c>
      <c r="D15" s="113">
        <v>7547</v>
      </c>
      <c r="E15" s="113">
        <v>604</v>
      </c>
      <c r="F15" s="113">
        <v>2</v>
      </c>
      <c r="G15" s="113">
        <v>8537</v>
      </c>
      <c r="H15" s="113">
        <v>395</v>
      </c>
      <c r="I15" s="113">
        <v>20</v>
      </c>
      <c r="J15" s="113">
        <v>784</v>
      </c>
      <c r="K15" s="113">
        <v>73</v>
      </c>
      <c r="L15" s="113">
        <v>0</v>
      </c>
      <c r="M15" s="113">
        <v>775</v>
      </c>
      <c r="N15" s="113">
        <v>54</v>
      </c>
      <c r="O15" s="113">
        <v>3</v>
      </c>
    </row>
    <row r="16" spans="1:15">
      <c r="A16" s="126">
        <v>44599</v>
      </c>
      <c r="B16" s="130" t="str">
        <f t="shared" si="0"/>
        <v>(月)</v>
      </c>
      <c r="C16" s="113">
        <f t="shared" si="1"/>
        <v>18452</v>
      </c>
      <c r="D16" s="113">
        <v>9404</v>
      </c>
      <c r="E16" s="113">
        <v>713</v>
      </c>
      <c r="F16" s="113">
        <v>3</v>
      </c>
      <c r="G16" s="113">
        <v>8154</v>
      </c>
      <c r="H16" s="113">
        <v>171</v>
      </c>
      <c r="I16" s="113">
        <v>7</v>
      </c>
      <c r="J16" s="113">
        <v>939</v>
      </c>
      <c r="K16" s="113">
        <v>89</v>
      </c>
      <c r="L16" s="113">
        <v>0</v>
      </c>
      <c r="M16" s="113">
        <v>725</v>
      </c>
      <c r="N16" s="113">
        <v>37</v>
      </c>
      <c r="O16" s="113">
        <v>1</v>
      </c>
    </row>
    <row r="17" spans="1:15">
      <c r="A17" s="126">
        <v>44598</v>
      </c>
      <c r="B17" s="130" t="str">
        <f t="shared" si="0"/>
        <v>(日)</v>
      </c>
      <c r="C17" s="113">
        <f t="shared" si="1"/>
        <v>18086</v>
      </c>
      <c r="D17" s="113">
        <v>8053</v>
      </c>
      <c r="E17" s="113">
        <v>628</v>
      </c>
      <c r="F17" s="113">
        <v>0</v>
      </c>
      <c r="G17" s="113">
        <v>9080</v>
      </c>
      <c r="H17" s="113">
        <v>325</v>
      </c>
      <c r="I17" s="113">
        <v>0</v>
      </c>
      <c r="J17" s="113">
        <v>415</v>
      </c>
      <c r="K17" s="113">
        <v>42</v>
      </c>
      <c r="L17" s="113">
        <v>0</v>
      </c>
      <c r="M17" s="113">
        <v>544</v>
      </c>
      <c r="N17" s="113">
        <v>27</v>
      </c>
      <c r="O17" s="113">
        <v>0</v>
      </c>
    </row>
    <row r="18" spans="1:15">
      <c r="A18" s="126">
        <v>44597</v>
      </c>
      <c r="B18" s="130" t="str">
        <f t="shared" si="0"/>
        <v>(土)</v>
      </c>
      <c r="C18" s="113">
        <f t="shared" si="1"/>
        <v>44927</v>
      </c>
      <c r="D18" s="113">
        <v>21527</v>
      </c>
      <c r="E18" s="113">
        <v>1274</v>
      </c>
      <c r="F18" s="113">
        <v>0</v>
      </c>
      <c r="G18" s="113">
        <v>21592</v>
      </c>
      <c r="H18" s="113">
        <v>531</v>
      </c>
      <c r="I18" s="113">
        <v>3</v>
      </c>
      <c r="J18" s="113">
        <v>972</v>
      </c>
      <c r="K18" s="113">
        <v>60</v>
      </c>
      <c r="L18" s="113">
        <v>0</v>
      </c>
      <c r="M18" s="113">
        <v>1010</v>
      </c>
      <c r="N18" s="113">
        <v>40</v>
      </c>
      <c r="O18" s="113">
        <v>2</v>
      </c>
    </row>
    <row r="19" spans="1:15">
      <c r="A19" s="126">
        <v>44596</v>
      </c>
      <c r="B19" s="130" t="str">
        <f t="shared" si="0"/>
        <v>(金)</v>
      </c>
      <c r="C19" s="113">
        <f t="shared" si="1"/>
        <v>30459</v>
      </c>
      <c r="D19" s="113">
        <v>15576</v>
      </c>
      <c r="E19" s="113">
        <v>917</v>
      </c>
      <c r="F19" s="113">
        <v>2</v>
      </c>
      <c r="G19" s="113">
        <v>13678</v>
      </c>
      <c r="H19" s="113">
        <v>280</v>
      </c>
      <c r="I19" s="113">
        <v>6</v>
      </c>
      <c r="J19" s="113">
        <v>982</v>
      </c>
      <c r="K19" s="113">
        <v>80</v>
      </c>
      <c r="L19" s="113">
        <v>0</v>
      </c>
      <c r="M19" s="113">
        <v>970</v>
      </c>
      <c r="N19" s="113">
        <v>32</v>
      </c>
      <c r="O19" s="113">
        <v>0</v>
      </c>
    </row>
    <row r="20" spans="1:15">
      <c r="A20" s="126">
        <v>44595</v>
      </c>
      <c r="B20" s="130" t="str">
        <f t="shared" si="0"/>
        <v>(木)</v>
      </c>
      <c r="C20" s="113">
        <f t="shared" si="1"/>
        <v>15357</v>
      </c>
      <c r="D20" s="113">
        <v>7993</v>
      </c>
      <c r="E20" s="113">
        <v>531</v>
      </c>
      <c r="F20" s="113">
        <v>2</v>
      </c>
      <c r="G20" s="113">
        <v>6639</v>
      </c>
      <c r="H20" s="113">
        <v>188</v>
      </c>
      <c r="I20" s="113">
        <v>4</v>
      </c>
      <c r="J20" s="113">
        <v>789</v>
      </c>
      <c r="K20" s="113">
        <v>62</v>
      </c>
      <c r="L20" s="113">
        <v>0</v>
      </c>
      <c r="M20" s="113">
        <v>599</v>
      </c>
      <c r="N20" s="113">
        <v>18</v>
      </c>
      <c r="O20" s="113">
        <v>0</v>
      </c>
    </row>
    <row r="21" spans="1:15">
      <c r="A21" s="126">
        <v>44594</v>
      </c>
      <c r="B21" s="130" t="str">
        <f t="shared" si="0"/>
        <v>(水)</v>
      </c>
      <c r="C21" s="113">
        <f t="shared" si="1"/>
        <v>13252</v>
      </c>
      <c r="D21" s="113">
        <v>5492</v>
      </c>
      <c r="E21" s="113">
        <v>867</v>
      </c>
      <c r="F21" s="113">
        <v>2</v>
      </c>
      <c r="G21" s="113">
        <v>6776</v>
      </c>
      <c r="H21" s="113">
        <v>114</v>
      </c>
      <c r="I21" s="113">
        <v>1</v>
      </c>
      <c r="J21" s="113">
        <v>546</v>
      </c>
      <c r="K21" s="113">
        <v>69</v>
      </c>
      <c r="L21" s="113">
        <v>1</v>
      </c>
      <c r="M21" s="113">
        <v>680</v>
      </c>
      <c r="N21" s="113">
        <v>22</v>
      </c>
      <c r="O21" s="113">
        <v>0</v>
      </c>
    </row>
    <row r="22" spans="1:15">
      <c r="A22" s="126">
        <v>44593</v>
      </c>
      <c r="B22" s="130" t="str">
        <f t="shared" si="0"/>
        <v>(火)</v>
      </c>
      <c r="C22" s="113">
        <f t="shared" si="1"/>
        <v>18017</v>
      </c>
      <c r="D22" s="113">
        <v>10233</v>
      </c>
      <c r="E22" s="113">
        <v>1033</v>
      </c>
      <c r="F22" s="113">
        <v>5</v>
      </c>
      <c r="G22" s="113">
        <v>6526</v>
      </c>
      <c r="H22" s="113">
        <v>199</v>
      </c>
      <c r="I22" s="113">
        <v>21</v>
      </c>
      <c r="J22" s="113">
        <v>965</v>
      </c>
      <c r="K22" s="113">
        <v>108</v>
      </c>
      <c r="L22" s="113">
        <v>0</v>
      </c>
      <c r="M22" s="113">
        <v>589</v>
      </c>
      <c r="N22" s="113">
        <v>29</v>
      </c>
      <c r="O22" s="113">
        <v>2</v>
      </c>
    </row>
    <row r="23" spans="1:15">
      <c r="A23" s="126">
        <v>44592</v>
      </c>
      <c r="B23" s="130" t="str">
        <f t="shared" si="0"/>
        <v>(月)</v>
      </c>
      <c r="C23" s="113">
        <f t="shared" si="1"/>
        <v>11822</v>
      </c>
      <c r="D23" s="113">
        <v>8530</v>
      </c>
      <c r="E23" s="113">
        <v>529</v>
      </c>
      <c r="F23" s="113">
        <v>0</v>
      </c>
      <c r="G23" s="113">
        <v>2680</v>
      </c>
      <c r="H23" s="113">
        <v>82</v>
      </c>
      <c r="I23" s="113">
        <v>1</v>
      </c>
      <c r="J23" s="113">
        <v>655</v>
      </c>
      <c r="K23" s="113">
        <v>57</v>
      </c>
      <c r="L23" s="113">
        <v>0</v>
      </c>
      <c r="M23" s="113">
        <v>286</v>
      </c>
      <c r="N23" s="113">
        <v>15</v>
      </c>
      <c r="O23" s="113">
        <v>0</v>
      </c>
    </row>
    <row r="24" spans="1:15">
      <c r="A24" s="126">
        <v>44591</v>
      </c>
      <c r="B24" s="130" t="str">
        <f t="shared" si="0"/>
        <v>(日)</v>
      </c>
      <c r="C24" s="113">
        <f t="shared" si="1"/>
        <v>20230</v>
      </c>
      <c r="D24" s="113">
        <v>8373</v>
      </c>
      <c r="E24" s="113">
        <v>876</v>
      </c>
      <c r="F24" s="113">
        <v>1</v>
      </c>
      <c r="G24" s="113">
        <v>10901</v>
      </c>
      <c r="H24" s="113">
        <v>79</v>
      </c>
      <c r="I24" s="113">
        <v>0</v>
      </c>
      <c r="J24" s="113">
        <v>380</v>
      </c>
      <c r="K24" s="113">
        <v>133</v>
      </c>
      <c r="L24" s="113">
        <v>0</v>
      </c>
      <c r="M24" s="113">
        <v>645</v>
      </c>
      <c r="N24" s="113">
        <v>3</v>
      </c>
      <c r="O24" s="113">
        <v>0</v>
      </c>
    </row>
    <row r="25" spans="1:15">
      <c r="A25" s="126">
        <v>44590</v>
      </c>
      <c r="B25" s="130" t="str">
        <f t="shared" si="0"/>
        <v>(土)</v>
      </c>
      <c r="C25" s="113">
        <f t="shared" si="1"/>
        <v>52291</v>
      </c>
      <c r="D25" s="113">
        <v>24251</v>
      </c>
      <c r="E25" s="113">
        <v>1171</v>
      </c>
      <c r="F25" s="113">
        <v>5</v>
      </c>
      <c r="G25" s="113">
        <v>26632</v>
      </c>
      <c r="H25" s="113">
        <v>221</v>
      </c>
      <c r="I25" s="113">
        <v>11</v>
      </c>
      <c r="J25" s="113">
        <v>899</v>
      </c>
      <c r="K25" s="113">
        <v>46</v>
      </c>
      <c r="L25" s="113">
        <v>0</v>
      </c>
      <c r="M25" s="113">
        <v>1279</v>
      </c>
      <c r="N25" s="113">
        <v>14</v>
      </c>
      <c r="O25" s="113">
        <v>2</v>
      </c>
    </row>
    <row r="26" spans="1:15">
      <c r="A26" s="126">
        <v>44589</v>
      </c>
      <c r="B26" s="130" t="str">
        <f t="shared" si="0"/>
        <v>(金)</v>
      </c>
      <c r="C26" s="113">
        <f t="shared" si="1"/>
        <v>34190</v>
      </c>
      <c r="D26" s="113">
        <v>17478</v>
      </c>
      <c r="E26" s="113">
        <v>1112</v>
      </c>
      <c r="F26" s="113">
        <v>1</v>
      </c>
      <c r="G26" s="113">
        <v>15416</v>
      </c>
      <c r="H26" s="113">
        <v>182</v>
      </c>
      <c r="I26" s="113">
        <v>1</v>
      </c>
      <c r="J26" s="113">
        <v>1004</v>
      </c>
      <c r="K26" s="113">
        <v>41</v>
      </c>
      <c r="L26" s="113">
        <v>0</v>
      </c>
      <c r="M26" s="113">
        <v>1127</v>
      </c>
      <c r="N26" s="113">
        <v>7</v>
      </c>
      <c r="O26" s="113">
        <v>0</v>
      </c>
    </row>
    <row r="27" spans="1:15">
      <c r="A27" s="126">
        <v>44588</v>
      </c>
      <c r="B27" s="130" t="str">
        <f t="shared" si="0"/>
        <v>(木)</v>
      </c>
      <c r="C27" s="113">
        <f t="shared" si="1"/>
        <v>15725</v>
      </c>
      <c r="D27" s="113">
        <v>8629</v>
      </c>
      <c r="E27" s="113">
        <v>640</v>
      </c>
      <c r="F27" s="113">
        <v>4</v>
      </c>
      <c r="G27" s="113">
        <v>6280</v>
      </c>
      <c r="H27" s="113">
        <v>150</v>
      </c>
      <c r="I27" s="113">
        <v>22</v>
      </c>
      <c r="J27" s="113">
        <v>786</v>
      </c>
      <c r="K27" s="113">
        <v>28</v>
      </c>
      <c r="L27" s="113">
        <v>0</v>
      </c>
      <c r="M27" s="113">
        <v>666</v>
      </c>
      <c r="N27" s="113">
        <v>9</v>
      </c>
      <c r="O27" s="113">
        <v>1</v>
      </c>
    </row>
    <row r="28" spans="1:15">
      <c r="A28" s="126">
        <v>44587</v>
      </c>
      <c r="B28" s="130" t="str">
        <f t="shared" si="0"/>
        <v>(水)</v>
      </c>
      <c r="C28" s="113">
        <f t="shared" si="1"/>
        <v>15777</v>
      </c>
      <c r="D28" s="113">
        <v>9158</v>
      </c>
      <c r="E28" s="113">
        <v>841</v>
      </c>
      <c r="F28" s="113">
        <v>2</v>
      </c>
      <c r="G28" s="113">
        <v>5658</v>
      </c>
      <c r="H28" s="113">
        <v>114</v>
      </c>
      <c r="I28" s="113">
        <v>4</v>
      </c>
      <c r="J28" s="113">
        <v>716</v>
      </c>
      <c r="K28" s="113">
        <v>39</v>
      </c>
      <c r="L28" s="113">
        <v>0</v>
      </c>
      <c r="M28" s="113">
        <v>501</v>
      </c>
      <c r="N28" s="113">
        <v>5</v>
      </c>
      <c r="O28" s="113">
        <v>2</v>
      </c>
    </row>
    <row r="29" spans="1:15">
      <c r="A29" s="126">
        <v>44586</v>
      </c>
      <c r="B29" s="130" t="str">
        <f t="shared" si="0"/>
        <v>(火)</v>
      </c>
      <c r="C29" s="113">
        <f t="shared" si="1"/>
        <v>14661</v>
      </c>
      <c r="D29" s="113">
        <v>10080</v>
      </c>
      <c r="E29" s="113">
        <v>453</v>
      </c>
      <c r="F29" s="113">
        <v>18</v>
      </c>
      <c r="G29" s="113">
        <v>3827</v>
      </c>
      <c r="H29" s="113">
        <v>268</v>
      </c>
      <c r="I29" s="113">
        <v>15</v>
      </c>
      <c r="J29" s="113">
        <v>787</v>
      </c>
      <c r="K29" s="113">
        <v>16</v>
      </c>
      <c r="L29" s="113">
        <v>3</v>
      </c>
      <c r="M29" s="113">
        <v>365</v>
      </c>
      <c r="N29" s="113">
        <v>13</v>
      </c>
      <c r="O29" s="113">
        <v>3</v>
      </c>
    </row>
    <row r="30" spans="1:15">
      <c r="A30" s="126">
        <v>44585</v>
      </c>
      <c r="B30" s="130" t="str">
        <f t="shared" si="0"/>
        <v>(月)</v>
      </c>
      <c r="C30" s="113">
        <f t="shared" si="1"/>
        <v>12931</v>
      </c>
      <c r="D30" s="113">
        <v>10180</v>
      </c>
      <c r="E30" s="113">
        <v>366</v>
      </c>
      <c r="F30" s="113">
        <v>1</v>
      </c>
      <c r="G30" s="113">
        <v>2159</v>
      </c>
      <c r="H30" s="113">
        <v>225</v>
      </c>
      <c r="I30" s="113">
        <v>0</v>
      </c>
      <c r="J30" s="113">
        <v>786</v>
      </c>
      <c r="K30" s="113">
        <v>15</v>
      </c>
      <c r="L30" s="113">
        <v>0</v>
      </c>
      <c r="M30" s="113">
        <v>219</v>
      </c>
      <c r="N30" s="113">
        <v>11</v>
      </c>
      <c r="O30" s="113">
        <v>0</v>
      </c>
    </row>
    <row r="31" spans="1:15">
      <c r="A31" s="126">
        <v>44584</v>
      </c>
      <c r="B31" s="130" t="str">
        <f t="shared" si="0"/>
        <v>(日)</v>
      </c>
      <c r="C31" s="113">
        <f t="shared" si="1"/>
        <v>13052</v>
      </c>
      <c r="D31" s="113">
        <v>9567</v>
      </c>
      <c r="E31" s="113">
        <v>325</v>
      </c>
      <c r="F31" s="113">
        <v>0</v>
      </c>
      <c r="G31" s="113">
        <v>2936</v>
      </c>
      <c r="H31" s="113">
        <v>221</v>
      </c>
      <c r="I31" s="113">
        <v>3</v>
      </c>
      <c r="J31" s="113">
        <v>444</v>
      </c>
      <c r="K31" s="113">
        <v>11</v>
      </c>
      <c r="L31" s="113">
        <v>0</v>
      </c>
      <c r="M31" s="113">
        <v>138</v>
      </c>
      <c r="N31" s="113">
        <v>6</v>
      </c>
      <c r="O31" s="113">
        <v>0</v>
      </c>
    </row>
    <row r="32" spans="1:15">
      <c r="A32" s="126">
        <v>44583</v>
      </c>
      <c r="B32" s="130" t="str">
        <f t="shared" si="0"/>
        <v>(土)</v>
      </c>
      <c r="C32" s="113">
        <f t="shared" si="1"/>
        <v>33829</v>
      </c>
      <c r="D32" s="113">
        <v>26203</v>
      </c>
      <c r="E32" s="113">
        <v>888</v>
      </c>
      <c r="F32" s="113">
        <v>2</v>
      </c>
      <c r="G32" s="113">
        <v>5948</v>
      </c>
      <c r="H32" s="113">
        <v>754</v>
      </c>
      <c r="I32" s="113">
        <v>34</v>
      </c>
      <c r="J32" s="113">
        <v>1030</v>
      </c>
      <c r="K32" s="113">
        <v>28</v>
      </c>
      <c r="L32" s="113">
        <v>0</v>
      </c>
      <c r="M32" s="113">
        <v>279</v>
      </c>
      <c r="N32" s="113">
        <v>36</v>
      </c>
      <c r="O32" s="113">
        <v>9</v>
      </c>
    </row>
    <row r="33" spans="1:15">
      <c r="A33" s="126">
        <v>44582</v>
      </c>
      <c r="B33" s="130" t="str">
        <f t="shared" si="0"/>
        <v>(金)</v>
      </c>
      <c r="C33" s="113">
        <f t="shared" si="1"/>
        <v>17735</v>
      </c>
      <c r="D33" s="113">
        <v>10950</v>
      </c>
      <c r="E33" s="113">
        <v>883</v>
      </c>
      <c r="F33" s="113">
        <v>3</v>
      </c>
      <c r="G33" s="113">
        <v>5103</v>
      </c>
      <c r="H33" s="113">
        <v>792</v>
      </c>
      <c r="I33" s="113">
        <v>4</v>
      </c>
      <c r="J33" s="113">
        <v>659</v>
      </c>
      <c r="K33" s="113">
        <v>24</v>
      </c>
      <c r="L33" s="113">
        <v>1</v>
      </c>
      <c r="M33" s="113">
        <v>353</v>
      </c>
      <c r="N33" s="113">
        <v>29</v>
      </c>
      <c r="O33" s="113">
        <v>2</v>
      </c>
    </row>
    <row r="34" spans="1:15">
      <c r="A34" s="126">
        <v>44581</v>
      </c>
      <c r="B34" s="130" t="str">
        <f t="shared" si="0"/>
        <v>(木)</v>
      </c>
      <c r="C34" s="113">
        <f t="shared" si="1"/>
        <v>13563</v>
      </c>
      <c r="D34" s="113">
        <v>9484</v>
      </c>
      <c r="E34" s="113">
        <v>486</v>
      </c>
      <c r="F34" s="113">
        <v>6</v>
      </c>
      <c r="G34" s="113">
        <v>3037</v>
      </c>
      <c r="H34" s="113">
        <v>534</v>
      </c>
      <c r="I34" s="113">
        <v>16</v>
      </c>
      <c r="J34" s="113">
        <v>649</v>
      </c>
      <c r="K34" s="113">
        <v>23</v>
      </c>
      <c r="L34" s="113">
        <v>3</v>
      </c>
      <c r="M34" s="113">
        <v>305</v>
      </c>
      <c r="N34" s="113">
        <v>14</v>
      </c>
      <c r="O34" s="113">
        <v>2</v>
      </c>
    </row>
    <row r="35" spans="1:15">
      <c r="A35" s="126">
        <v>44580</v>
      </c>
      <c r="B35" s="130" t="str">
        <f t="shared" si="0"/>
        <v>(水)</v>
      </c>
      <c r="C35" s="113">
        <f t="shared" si="1"/>
        <v>15534</v>
      </c>
      <c r="D35" s="113">
        <v>9927</v>
      </c>
      <c r="E35" s="113">
        <v>489</v>
      </c>
      <c r="F35" s="113">
        <v>2</v>
      </c>
      <c r="G35" s="113">
        <v>4650</v>
      </c>
      <c r="H35" s="113">
        <v>461</v>
      </c>
      <c r="I35" s="113">
        <v>5</v>
      </c>
      <c r="J35" s="113">
        <v>716</v>
      </c>
      <c r="K35" s="113">
        <v>11</v>
      </c>
      <c r="L35" s="113">
        <v>0</v>
      </c>
      <c r="M35" s="113">
        <v>421</v>
      </c>
      <c r="N35" s="113">
        <v>10</v>
      </c>
      <c r="O35" s="113">
        <v>2</v>
      </c>
    </row>
    <row r="36" spans="1:15">
      <c r="A36" s="126">
        <v>44579</v>
      </c>
      <c r="B36" s="130" t="str">
        <f t="shared" si="0"/>
        <v>(火)</v>
      </c>
      <c r="C36" s="113">
        <f t="shared" si="1"/>
        <v>18485</v>
      </c>
      <c r="D36" s="113">
        <v>10768</v>
      </c>
      <c r="E36" s="113">
        <v>287</v>
      </c>
      <c r="F36" s="113">
        <v>3</v>
      </c>
      <c r="G36" s="113">
        <v>7179</v>
      </c>
      <c r="H36" s="113">
        <v>221</v>
      </c>
      <c r="I36" s="113">
        <v>27</v>
      </c>
      <c r="J36" s="113">
        <v>764</v>
      </c>
      <c r="K36" s="113">
        <v>13</v>
      </c>
      <c r="L36" s="113">
        <v>0</v>
      </c>
      <c r="M36" s="113">
        <v>543</v>
      </c>
      <c r="N36" s="113">
        <v>13</v>
      </c>
      <c r="O36" s="113">
        <v>0</v>
      </c>
    </row>
    <row r="37" spans="1:15">
      <c r="A37" s="126">
        <v>44578</v>
      </c>
      <c r="B37" s="130" t="str">
        <f t="shared" si="0"/>
        <v>(月)</v>
      </c>
      <c r="C37" s="113">
        <f t="shared" si="1"/>
        <v>20737</v>
      </c>
      <c r="D37" s="113">
        <v>10416</v>
      </c>
      <c r="E37" s="113">
        <v>306</v>
      </c>
      <c r="F37" s="113">
        <v>1</v>
      </c>
      <c r="G37" s="113">
        <v>9688</v>
      </c>
      <c r="H37" s="113">
        <v>318</v>
      </c>
      <c r="I37" s="113">
        <v>8</v>
      </c>
      <c r="J37" s="113">
        <v>682</v>
      </c>
      <c r="K37" s="113">
        <v>14</v>
      </c>
      <c r="L37" s="113">
        <v>0</v>
      </c>
      <c r="M37" s="113">
        <v>656</v>
      </c>
      <c r="N37" s="113">
        <v>6</v>
      </c>
      <c r="O37" s="113">
        <v>1</v>
      </c>
    </row>
    <row r="38" spans="1:15">
      <c r="A38" s="126">
        <v>44577</v>
      </c>
      <c r="B38" s="130" t="str">
        <f t="shared" si="0"/>
        <v>(日)</v>
      </c>
      <c r="C38" s="113">
        <f t="shared" si="1"/>
        <v>23677</v>
      </c>
      <c r="D38" s="113">
        <v>9996</v>
      </c>
      <c r="E38" s="113">
        <v>655</v>
      </c>
      <c r="F38" s="113">
        <v>1</v>
      </c>
      <c r="G38" s="113">
        <v>11804</v>
      </c>
      <c r="H38" s="113">
        <v>1220</v>
      </c>
      <c r="I38" s="113">
        <v>1</v>
      </c>
      <c r="J38" s="113">
        <v>486</v>
      </c>
      <c r="K38" s="113">
        <v>23</v>
      </c>
      <c r="L38" s="113">
        <v>0</v>
      </c>
      <c r="M38" s="113">
        <v>576</v>
      </c>
      <c r="N38" s="113">
        <v>58</v>
      </c>
      <c r="O38" s="113">
        <v>0</v>
      </c>
    </row>
    <row r="39" spans="1:15">
      <c r="A39" s="126">
        <v>44576</v>
      </c>
      <c r="B39" s="130" t="str">
        <f t="shared" si="0"/>
        <v>(土)</v>
      </c>
      <c r="C39" s="113">
        <f t="shared" si="1"/>
        <v>58046</v>
      </c>
      <c r="D39" s="113">
        <v>25642</v>
      </c>
      <c r="E39" s="113">
        <v>1006</v>
      </c>
      <c r="F39" s="113">
        <v>1</v>
      </c>
      <c r="G39" s="113">
        <v>30424</v>
      </c>
      <c r="H39" s="113">
        <v>962</v>
      </c>
      <c r="I39" s="113">
        <v>11</v>
      </c>
      <c r="J39" s="113">
        <v>996</v>
      </c>
      <c r="K39" s="113">
        <v>53</v>
      </c>
      <c r="L39" s="113">
        <v>0</v>
      </c>
      <c r="M39" s="113">
        <v>1531</v>
      </c>
      <c r="N39" s="113">
        <v>26</v>
      </c>
      <c r="O39" s="113">
        <v>0</v>
      </c>
    </row>
    <row r="40" spans="1:15">
      <c r="A40" s="126">
        <v>44575</v>
      </c>
      <c r="B40" s="130" t="str">
        <f t="shared" si="0"/>
        <v>(金)</v>
      </c>
      <c r="C40" s="113">
        <f t="shared" si="1"/>
        <v>37127</v>
      </c>
      <c r="D40" s="113">
        <v>16400</v>
      </c>
      <c r="E40" s="113">
        <v>564</v>
      </c>
      <c r="F40" s="113">
        <v>5</v>
      </c>
      <c r="G40" s="113">
        <v>19036</v>
      </c>
      <c r="H40" s="113">
        <v>1108</v>
      </c>
      <c r="I40" s="113">
        <v>14</v>
      </c>
      <c r="J40" s="113">
        <v>961</v>
      </c>
      <c r="K40" s="113">
        <v>24</v>
      </c>
      <c r="L40" s="113">
        <v>0</v>
      </c>
      <c r="M40" s="113">
        <v>1346</v>
      </c>
      <c r="N40" s="113">
        <v>29</v>
      </c>
      <c r="O40" s="113">
        <v>3</v>
      </c>
    </row>
    <row r="41" spans="1:15">
      <c r="A41" s="126">
        <v>44574</v>
      </c>
      <c r="B41" s="130" t="str">
        <f t="shared" si="0"/>
        <v>(木)</v>
      </c>
      <c r="C41" s="113">
        <f t="shared" si="1"/>
        <v>19000</v>
      </c>
      <c r="D41" s="113">
        <v>7719</v>
      </c>
      <c r="E41" s="113">
        <v>327</v>
      </c>
      <c r="F41" s="113">
        <v>2</v>
      </c>
      <c r="G41" s="113">
        <v>10365</v>
      </c>
      <c r="H41" s="113">
        <v>546</v>
      </c>
      <c r="I41" s="113">
        <v>41</v>
      </c>
      <c r="J41" s="113">
        <v>517</v>
      </c>
      <c r="K41" s="113">
        <v>18</v>
      </c>
      <c r="L41" s="113">
        <v>2</v>
      </c>
      <c r="M41" s="113">
        <v>754</v>
      </c>
      <c r="N41" s="113">
        <v>17</v>
      </c>
      <c r="O41" s="113">
        <v>3</v>
      </c>
    </row>
    <row r="42" spans="1:15">
      <c r="A42" s="126">
        <v>44573</v>
      </c>
      <c r="B42" s="130" t="str">
        <f t="shared" si="0"/>
        <v>(水)</v>
      </c>
      <c r="C42" s="113">
        <f t="shared" si="1"/>
        <v>22546</v>
      </c>
      <c r="D42" s="113">
        <v>8481</v>
      </c>
      <c r="E42" s="113">
        <v>425</v>
      </c>
      <c r="F42" s="113">
        <v>0</v>
      </c>
      <c r="G42" s="113">
        <v>13027</v>
      </c>
      <c r="H42" s="113">
        <v>610</v>
      </c>
      <c r="I42" s="113">
        <v>3</v>
      </c>
      <c r="J42" s="113">
        <v>659</v>
      </c>
      <c r="K42" s="113">
        <v>22</v>
      </c>
      <c r="L42" s="113">
        <v>0</v>
      </c>
      <c r="M42" s="113">
        <v>968</v>
      </c>
      <c r="N42" s="113">
        <v>22</v>
      </c>
      <c r="O42" s="113">
        <v>1</v>
      </c>
    </row>
    <row r="43" spans="1:15">
      <c r="A43" s="126">
        <v>44572</v>
      </c>
      <c r="B43" s="130" t="str">
        <f t="shared" si="0"/>
        <v>(火)</v>
      </c>
      <c r="C43" s="113">
        <f t="shared" si="1"/>
        <v>23782</v>
      </c>
      <c r="D43" s="113">
        <v>8417</v>
      </c>
      <c r="E43" s="113">
        <v>396</v>
      </c>
      <c r="F43" s="113">
        <v>1</v>
      </c>
      <c r="G43" s="113">
        <v>14608</v>
      </c>
      <c r="H43" s="113">
        <v>340</v>
      </c>
      <c r="I43" s="113">
        <v>20</v>
      </c>
      <c r="J43" s="113">
        <v>551</v>
      </c>
      <c r="K43" s="113">
        <v>32</v>
      </c>
      <c r="L43" s="113">
        <v>0</v>
      </c>
      <c r="M43" s="113">
        <v>990</v>
      </c>
      <c r="N43" s="113">
        <v>9</v>
      </c>
      <c r="O43" s="113">
        <v>2</v>
      </c>
    </row>
    <row r="44" spans="1:15">
      <c r="A44" s="126">
        <v>44571</v>
      </c>
      <c r="B44" s="130" t="str">
        <f t="shared" si="0"/>
        <v>(月)</v>
      </c>
      <c r="C44" s="113">
        <f t="shared" si="1"/>
        <v>3589</v>
      </c>
      <c r="D44" s="113">
        <v>1213</v>
      </c>
      <c r="E44" s="113">
        <v>90</v>
      </c>
      <c r="F44" s="113">
        <v>0</v>
      </c>
      <c r="G44" s="113">
        <v>2164</v>
      </c>
      <c r="H44" s="113">
        <v>122</v>
      </c>
      <c r="I44" s="113">
        <v>0</v>
      </c>
      <c r="J44" s="113">
        <v>55</v>
      </c>
      <c r="K44" s="113">
        <v>1</v>
      </c>
      <c r="L44" s="113">
        <v>0</v>
      </c>
      <c r="M44" s="113">
        <v>128</v>
      </c>
      <c r="N44" s="113">
        <v>8</v>
      </c>
      <c r="O44" s="113">
        <v>0</v>
      </c>
    </row>
    <row r="45" spans="1:15">
      <c r="A45" s="126">
        <v>44570</v>
      </c>
      <c r="B45" s="130" t="str">
        <f t="shared" si="0"/>
        <v>(日)</v>
      </c>
      <c r="C45" s="113">
        <f t="shared" si="1"/>
        <v>24462</v>
      </c>
      <c r="D45" s="113">
        <v>10159</v>
      </c>
      <c r="E45" s="113">
        <v>165</v>
      </c>
      <c r="F45" s="113">
        <v>1</v>
      </c>
      <c r="G45" s="113">
        <v>13849</v>
      </c>
      <c r="H45" s="113">
        <v>284</v>
      </c>
      <c r="I45" s="113">
        <v>4</v>
      </c>
      <c r="J45" s="113">
        <v>531</v>
      </c>
      <c r="K45" s="113">
        <v>6</v>
      </c>
      <c r="L45" s="113">
        <v>0</v>
      </c>
      <c r="M45" s="113">
        <v>669</v>
      </c>
      <c r="N45" s="113">
        <v>16</v>
      </c>
      <c r="O45" s="113">
        <v>2</v>
      </c>
    </row>
    <row r="46" spans="1:15">
      <c r="A46" s="126">
        <v>44569</v>
      </c>
      <c r="B46" s="130" t="str">
        <f t="shared" si="0"/>
        <v>(土)</v>
      </c>
      <c r="C46" s="113">
        <f t="shared" si="1"/>
        <v>66343</v>
      </c>
      <c r="D46" s="113">
        <v>26488</v>
      </c>
      <c r="E46" s="113">
        <v>346</v>
      </c>
      <c r="F46" s="113">
        <v>3</v>
      </c>
      <c r="G46" s="113">
        <v>38764</v>
      </c>
      <c r="H46" s="113">
        <v>731</v>
      </c>
      <c r="I46" s="113">
        <v>11</v>
      </c>
      <c r="J46" s="113">
        <v>1173</v>
      </c>
      <c r="K46" s="113">
        <v>9</v>
      </c>
      <c r="L46" s="113">
        <v>0</v>
      </c>
      <c r="M46" s="113">
        <v>1793</v>
      </c>
      <c r="N46" s="113">
        <v>30</v>
      </c>
      <c r="O46" s="113">
        <v>0</v>
      </c>
    </row>
    <row r="47" spans="1:15">
      <c r="A47" s="126">
        <v>44568</v>
      </c>
      <c r="B47" s="130" t="str">
        <f t="shared" si="0"/>
        <v>(金)</v>
      </c>
      <c r="C47" s="113">
        <f t="shared" si="1"/>
        <v>40937</v>
      </c>
      <c r="D47" s="113">
        <v>15750</v>
      </c>
      <c r="E47" s="113">
        <v>332</v>
      </c>
      <c r="F47" s="113">
        <v>4</v>
      </c>
      <c r="G47" s="113">
        <v>24017</v>
      </c>
      <c r="H47" s="113">
        <v>819</v>
      </c>
      <c r="I47" s="113">
        <v>15</v>
      </c>
      <c r="J47" s="113">
        <v>960</v>
      </c>
      <c r="K47" s="113">
        <v>18</v>
      </c>
      <c r="L47" s="113">
        <v>2</v>
      </c>
      <c r="M47" s="113">
        <v>1472</v>
      </c>
      <c r="N47" s="113">
        <v>31</v>
      </c>
      <c r="O47" s="113">
        <v>2</v>
      </c>
    </row>
    <row r="48" spans="1:15">
      <c r="A48" s="126">
        <v>44567</v>
      </c>
      <c r="B48" s="130" t="str">
        <f t="shared" si="0"/>
        <v>(木)</v>
      </c>
      <c r="C48" s="113">
        <f t="shared" si="1"/>
        <v>17072</v>
      </c>
      <c r="D48" s="113">
        <v>6343</v>
      </c>
      <c r="E48" s="113">
        <v>201</v>
      </c>
      <c r="F48" s="113">
        <v>4</v>
      </c>
      <c r="G48" s="113">
        <v>10048</v>
      </c>
      <c r="H48" s="113">
        <v>454</v>
      </c>
      <c r="I48" s="113">
        <v>22</v>
      </c>
      <c r="J48" s="113">
        <v>508</v>
      </c>
      <c r="K48" s="113">
        <v>7</v>
      </c>
      <c r="L48" s="113">
        <v>1</v>
      </c>
      <c r="M48" s="113">
        <v>669</v>
      </c>
      <c r="N48" s="113">
        <v>21</v>
      </c>
      <c r="O48" s="113">
        <v>0</v>
      </c>
    </row>
    <row r="49" spans="1:15">
      <c r="A49" s="126">
        <v>44566</v>
      </c>
      <c r="B49" s="130" t="str">
        <f t="shared" si="0"/>
        <v>(水)</v>
      </c>
      <c r="C49" s="113">
        <f t="shared" si="1"/>
        <v>16149</v>
      </c>
      <c r="D49" s="113">
        <v>5722</v>
      </c>
      <c r="E49" s="113">
        <v>161</v>
      </c>
      <c r="F49" s="113">
        <v>5</v>
      </c>
      <c r="G49" s="113">
        <v>9706</v>
      </c>
      <c r="H49" s="113">
        <v>520</v>
      </c>
      <c r="I49" s="113">
        <v>35</v>
      </c>
      <c r="J49" s="113">
        <v>390</v>
      </c>
      <c r="K49" s="113">
        <v>2</v>
      </c>
      <c r="L49" s="113">
        <v>2</v>
      </c>
      <c r="M49" s="113">
        <v>633</v>
      </c>
      <c r="N49" s="113">
        <v>29</v>
      </c>
      <c r="O49" s="113">
        <v>5</v>
      </c>
    </row>
    <row r="50" spans="1:15">
      <c r="A50" s="126">
        <v>44565</v>
      </c>
      <c r="B50" s="130" t="str">
        <f t="shared" si="0"/>
        <v>(火)</v>
      </c>
      <c r="C50" s="113">
        <f t="shared" si="1"/>
        <v>9543</v>
      </c>
      <c r="D50" s="113">
        <v>3187</v>
      </c>
      <c r="E50" s="113">
        <v>38</v>
      </c>
      <c r="F50" s="113">
        <v>1</v>
      </c>
      <c r="G50" s="113">
        <v>6209</v>
      </c>
      <c r="H50" s="113">
        <v>107</v>
      </c>
      <c r="I50" s="113">
        <v>1</v>
      </c>
      <c r="J50" s="113">
        <v>186</v>
      </c>
      <c r="K50" s="113">
        <v>1</v>
      </c>
      <c r="L50" s="113">
        <v>0</v>
      </c>
      <c r="M50" s="113">
        <v>390</v>
      </c>
      <c r="N50" s="113">
        <v>3</v>
      </c>
      <c r="O50" s="113">
        <v>0</v>
      </c>
    </row>
    <row r="51" spans="1:15">
      <c r="A51" s="126">
        <v>44564</v>
      </c>
      <c r="B51" s="130" t="str">
        <f t="shared" si="0"/>
        <v>(月)</v>
      </c>
      <c r="C51" s="113">
        <f t="shared" si="1"/>
        <v>355</v>
      </c>
      <c r="D51" s="113">
        <v>101</v>
      </c>
      <c r="E51" s="113">
        <v>12</v>
      </c>
      <c r="F51" s="113">
        <v>0</v>
      </c>
      <c r="G51" s="113">
        <v>153</v>
      </c>
      <c r="H51" s="113">
        <v>89</v>
      </c>
      <c r="I51" s="113">
        <v>0</v>
      </c>
      <c r="J51" s="113">
        <v>1</v>
      </c>
      <c r="K51" s="113">
        <v>3</v>
      </c>
      <c r="L51" s="113">
        <v>0</v>
      </c>
      <c r="M51" s="113">
        <v>10</v>
      </c>
      <c r="N51" s="113">
        <v>2</v>
      </c>
      <c r="O51" s="113">
        <v>0</v>
      </c>
    </row>
    <row r="52" spans="1:15">
      <c r="A52" s="126">
        <v>44563</v>
      </c>
      <c r="B52" s="130" t="str">
        <f t="shared" si="0"/>
        <v>(日)</v>
      </c>
      <c r="C52" s="113">
        <f t="shared" si="1"/>
        <v>309</v>
      </c>
      <c r="D52" s="113">
        <v>114</v>
      </c>
      <c r="E52" s="113">
        <v>9</v>
      </c>
      <c r="F52" s="113">
        <v>0</v>
      </c>
      <c r="G52" s="113">
        <v>59</v>
      </c>
      <c r="H52" s="113">
        <v>127</v>
      </c>
      <c r="I52" s="113">
        <v>0</v>
      </c>
      <c r="J52" s="113">
        <v>1</v>
      </c>
      <c r="K52" s="113">
        <v>0</v>
      </c>
      <c r="L52" s="113">
        <v>0</v>
      </c>
      <c r="M52" s="113">
        <v>0</v>
      </c>
      <c r="N52" s="113">
        <v>3</v>
      </c>
      <c r="O52" s="113">
        <v>0</v>
      </c>
    </row>
    <row r="53" spans="1:15">
      <c r="A53" s="126">
        <v>44562</v>
      </c>
      <c r="B53" s="130" t="str">
        <f t="shared" si="0"/>
        <v>(土)</v>
      </c>
      <c r="C53" s="113">
        <f t="shared" si="1"/>
        <v>40</v>
      </c>
      <c r="D53" s="113">
        <v>14</v>
      </c>
      <c r="E53" s="113">
        <v>0</v>
      </c>
      <c r="F53" s="113">
        <v>0</v>
      </c>
      <c r="G53" s="113">
        <v>26</v>
      </c>
      <c r="H53" s="113">
        <v>0</v>
      </c>
      <c r="I53" s="113">
        <v>0</v>
      </c>
      <c r="J53" s="113">
        <v>2</v>
      </c>
      <c r="K53" s="113">
        <v>0</v>
      </c>
      <c r="L53" s="113">
        <v>0</v>
      </c>
      <c r="M53" s="113">
        <v>2</v>
      </c>
      <c r="N53" s="113">
        <v>0</v>
      </c>
      <c r="O53" s="113">
        <v>0</v>
      </c>
    </row>
    <row r="54" spans="1:15">
      <c r="A54" s="126">
        <v>44561</v>
      </c>
      <c r="B54" s="130" t="str">
        <f t="shared" si="0"/>
        <v>(金)</v>
      </c>
      <c r="C54" s="113">
        <f t="shared" si="1"/>
        <v>392</v>
      </c>
      <c r="D54" s="113">
        <v>180</v>
      </c>
      <c r="E54" s="113">
        <v>18</v>
      </c>
      <c r="F54" s="113">
        <v>1</v>
      </c>
      <c r="G54" s="113">
        <v>129</v>
      </c>
      <c r="H54" s="113">
        <v>64</v>
      </c>
      <c r="I54" s="113">
        <v>0</v>
      </c>
      <c r="J54" s="113">
        <v>7</v>
      </c>
      <c r="K54" s="113">
        <v>1</v>
      </c>
      <c r="L54" s="113">
        <v>0</v>
      </c>
      <c r="M54" s="113">
        <v>10</v>
      </c>
      <c r="N54" s="113">
        <v>3</v>
      </c>
      <c r="O54" s="113">
        <v>0</v>
      </c>
    </row>
    <row r="55" spans="1:15">
      <c r="A55" s="126">
        <v>44560</v>
      </c>
      <c r="B55" s="130" t="str">
        <f t="shared" si="0"/>
        <v>(木)</v>
      </c>
      <c r="C55" s="113">
        <f t="shared" si="1"/>
        <v>2029</v>
      </c>
      <c r="D55" s="113">
        <v>885</v>
      </c>
      <c r="E55" s="113">
        <v>14</v>
      </c>
      <c r="F55" s="113">
        <v>0</v>
      </c>
      <c r="G55" s="113">
        <v>1065</v>
      </c>
      <c r="H55" s="113">
        <v>65</v>
      </c>
      <c r="I55" s="113">
        <v>0</v>
      </c>
      <c r="J55" s="113">
        <v>38</v>
      </c>
      <c r="K55" s="113">
        <v>0</v>
      </c>
      <c r="L55" s="113">
        <v>0</v>
      </c>
      <c r="M55" s="113">
        <v>70</v>
      </c>
      <c r="N55" s="113">
        <v>3</v>
      </c>
      <c r="O55" s="113">
        <v>0</v>
      </c>
    </row>
    <row r="56" spans="1:15">
      <c r="A56" s="126">
        <v>44559</v>
      </c>
      <c r="B56" s="130" t="str">
        <f t="shared" si="0"/>
        <v>(水)</v>
      </c>
      <c r="C56" s="113">
        <f t="shared" si="1"/>
        <v>7417</v>
      </c>
      <c r="D56" s="113">
        <v>2872</v>
      </c>
      <c r="E56" s="113">
        <v>17</v>
      </c>
      <c r="F56" s="113">
        <v>0</v>
      </c>
      <c r="G56" s="113">
        <v>4419</v>
      </c>
      <c r="H56" s="113">
        <v>101</v>
      </c>
      <c r="I56" s="113">
        <v>8</v>
      </c>
      <c r="J56" s="113">
        <v>167</v>
      </c>
      <c r="K56" s="113">
        <v>0</v>
      </c>
      <c r="L56" s="113">
        <v>0</v>
      </c>
      <c r="M56" s="113">
        <v>326</v>
      </c>
      <c r="N56" s="113">
        <v>0</v>
      </c>
      <c r="O56" s="113">
        <v>2</v>
      </c>
    </row>
    <row r="57" spans="1:15">
      <c r="A57" s="126">
        <v>44558</v>
      </c>
      <c r="B57" s="130" t="str">
        <f t="shared" si="0"/>
        <v>(火)</v>
      </c>
      <c r="C57" s="113">
        <f t="shared" si="1"/>
        <v>19728</v>
      </c>
      <c r="D57" s="113">
        <v>6783</v>
      </c>
      <c r="E57" s="113">
        <v>256</v>
      </c>
      <c r="F57" s="113">
        <v>3</v>
      </c>
      <c r="G57" s="113">
        <v>12131</v>
      </c>
      <c r="H57" s="113">
        <v>547</v>
      </c>
      <c r="I57" s="113">
        <v>8</v>
      </c>
      <c r="J57" s="113">
        <v>388</v>
      </c>
      <c r="K57" s="113">
        <v>8</v>
      </c>
      <c r="L57" s="113">
        <v>0</v>
      </c>
      <c r="M57" s="113">
        <v>699</v>
      </c>
      <c r="N57" s="113">
        <v>20</v>
      </c>
      <c r="O57" s="113">
        <v>0</v>
      </c>
    </row>
    <row r="58" spans="1:15">
      <c r="A58" s="126">
        <v>44557</v>
      </c>
      <c r="B58" s="130" t="str">
        <f t="shared" si="0"/>
        <v>(月)</v>
      </c>
      <c r="C58" s="113">
        <f t="shared" si="1"/>
        <v>24884</v>
      </c>
      <c r="D58" s="113">
        <v>8504</v>
      </c>
      <c r="E58" s="113">
        <v>235</v>
      </c>
      <c r="F58" s="113">
        <v>1</v>
      </c>
      <c r="G58" s="113">
        <v>15544</v>
      </c>
      <c r="H58" s="113">
        <v>597</v>
      </c>
      <c r="I58" s="113">
        <v>3</v>
      </c>
      <c r="J58" s="113">
        <v>432</v>
      </c>
      <c r="K58" s="113">
        <v>7</v>
      </c>
      <c r="L58" s="113">
        <v>0</v>
      </c>
      <c r="M58" s="113">
        <v>875</v>
      </c>
      <c r="N58" s="113">
        <v>23</v>
      </c>
      <c r="O58" s="113">
        <v>0</v>
      </c>
    </row>
    <row r="59" spans="1:15">
      <c r="A59" s="126">
        <v>44556</v>
      </c>
      <c r="B59" s="130" t="str">
        <f t="shared" si="0"/>
        <v>(日)</v>
      </c>
      <c r="C59" s="113">
        <f t="shared" si="1"/>
        <v>32691</v>
      </c>
      <c r="D59" s="113">
        <v>11151</v>
      </c>
      <c r="E59" s="113">
        <v>204</v>
      </c>
      <c r="F59" s="113">
        <v>3</v>
      </c>
      <c r="G59" s="113">
        <v>20647</v>
      </c>
      <c r="H59" s="113">
        <v>682</v>
      </c>
      <c r="I59" s="113">
        <v>4</v>
      </c>
      <c r="J59" s="113">
        <v>466</v>
      </c>
      <c r="K59" s="113">
        <v>3</v>
      </c>
      <c r="L59" s="113">
        <v>0</v>
      </c>
      <c r="M59" s="113">
        <v>1015</v>
      </c>
      <c r="N59" s="113">
        <v>25</v>
      </c>
      <c r="O59" s="113">
        <v>0</v>
      </c>
    </row>
    <row r="60" spans="1:15">
      <c r="A60" s="126">
        <v>44555</v>
      </c>
      <c r="B60" s="130" t="str">
        <f t="shared" si="0"/>
        <v>(土)</v>
      </c>
      <c r="C60" s="113">
        <f t="shared" si="1"/>
        <v>78917</v>
      </c>
      <c r="D60" s="113">
        <v>26885</v>
      </c>
      <c r="E60" s="113">
        <v>730</v>
      </c>
      <c r="F60" s="113">
        <v>43</v>
      </c>
      <c r="G60" s="113">
        <v>50010</v>
      </c>
      <c r="H60" s="113">
        <v>1205</v>
      </c>
      <c r="I60" s="113">
        <v>44</v>
      </c>
      <c r="J60" s="113">
        <v>1351</v>
      </c>
      <c r="K60" s="113">
        <v>39</v>
      </c>
      <c r="L60" s="113">
        <v>4</v>
      </c>
      <c r="M60" s="113">
        <v>2229</v>
      </c>
      <c r="N60" s="113">
        <v>62</v>
      </c>
      <c r="O60" s="113">
        <v>5</v>
      </c>
    </row>
    <row r="61" spans="1:15">
      <c r="A61" s="126">
        <v>44554</v>
      </c>
      <c r="B61" s="130" t="str">
        <f t="shared" si="0"/>
        <v>(金)</v>
      </c>
      <c r="C61" s="113">
        <f t="shared" si="1"/>
        <v>50577</v>
      </c>
      <c r="D61" s="113">
        <v>17593</v>
      </c>
      <c r="E61" s="113">
        <v>663</v>
      </c>
      <c r="F61" s="113">
        <v>4</v>
      </c>
      <c r="G61" s="113">
        <v>30333</v>
      </c>
      <c r="H61" s="113">
        <v>1967</v>
      </c>
      <c r="I61" s="113">
        <v>17</v>
      </c>
      <c r="J61" s="113">
        <v>1222</v>
      </c>
      <c r="K61" s="113">
        <v>32</v>
      </c>
      <c r="L61" s="113">
        <v>0</v>
      </c>
      <c r="M61" s="113">
        <v>1812</v>
      </c>
      <c r="N61" s="113">
        <v>116</v>
      </c>
      <c r="O61" s="113">
        <v>1</v>
      </c>
    </row>
    <row r="62" spans="1:15">
      <c r="A62" s="126">
        <v>44553</v>
      </c>
      <c r="B62" s="130" t="str">
        <f t="shared" si="0"/>
        <v>(木)</v>
      </c>
      <c r="C62" s="113">
        <f t="shared" si="1"/>
        <v>26761</v>
      </c>
      <c r="D62" s="113">
        <v>9875</v>
      </c>
      <c r="E62" s="113">
        <v>438</v>
      </c>
      <c r="F62" s="113">
        <v>4</v>
      </c>
      <c r="G62" s="113">
        <v>15690</v>
      </c>
      <c r="H62" s="113">
        <v>691</v>
      </c>
      <c r="I62" s="113">
        <v>63</v>
      </c>
      <c r="J62" s="113">
        <v>683</v>
      </c>
      <c r="K62" s="113">
        <v>18</v>
      </c>
      <c r="L62" s="113">
        <v>1</v>
      </c>
      <c r="M62" s="113">
        <v>1101</v>
      </c>
      <c r="N62" s="113">
        <v>31</v>
      </c>
      <c r="O62" s="113">
        <v>8</v>
      </c>
    </row>
    <row r="63" spans="1:15">
      <c r="A63" s="126">
        <v>44552</v>
      </c>
      <c r="B63" s="130" t="str">
        <f t="shared" si="0"/>
        <v>(水)</v>
      </c>
      <c r="C63" s="113">
        <f t="shared" si="1"/>
        <v>31223</v>
      </c>
      <c r="D63" s="113">
        <v>12050</v>
      </c>
      <c r="E63" s="113">
        <v>549</v>
      </c>
      <c r="F63" s="113">
        <v>6</v>
      </c>
      <c r="G63" s="113">
        <v>17704</v>
      </c>
      <c r="H63" s="113">
        <v>854</v>
      </c>
      <c r="I63" s="113">
        <v>60</v>
      </c>
      <c r="J63" s="113">
        <v>821</v>
      </c>
      <c r="K63" s="113">
        <v>10</v>
      </c>
      <c r="L63" s="113">
        <v>1</v>
      </c>
      <c r="M63" s="113">
        <v>1156</v>
      </c>
      <c r="N63" s="113">
        <v>36</v>
      </c>
      <c r="O63" s="113">
        <v>9</v>
      </c>
    </row>
    <row r="64" spans="1:15">
      <c r="A64" s="126">
        <v>44551</v>
      </c>
      <c r="B64" s="130" t="str">
        <f t="shared" si="0"/>
        <v>(火)</v>
      </c>
      <c r="C64" s="113">
        <f t="shared" si="1"/>
        <v>30911</v>
      </c>
      <c r="D64" s="113">
        <v>12133</v>
      </c>
      <c r="E64" s="113">
        <v>164</v>
      </c>
      <c r="F64" s="113">
        <v>15</v>
      </c>
      <c r="G64" s="113">
        <v>18199</v>
      </c>
      <c r="H64" s="113">
        <v>344</v>
      </c>
      <c r="I64" s="113">
        <v>56</v>
      </c>
      <c r="J64" s="113">
        <v>726</v>
      </c>
      <c r="K64" s="113">
        <v>4</v>
      </c>
      <c r="L64" s="113">
        <v>1</v>
      </c>
      <c r="M64" s="113">
        <v>1067</v>
      </c>
      <c r="N64" s="113">
        <v>5</v>
      </c>
      <c r="O64" s="113">
        <v>4</v>
      </c>
    </row>
    <row r="65" spans="1:15">
      <c r="A65" s="126">
        <v>44550</v>
      </c>
      <c r="B65" s="130" t="str">
        <f t="shared" si="0"/>
        <v>(月)</v>
      </c>
      <c r="C65" s="113">
        <f t="shared" si="1"/>
        <v>25269</v>
      </c>
      <c r="D65" s="113">
        <v>6000</v>
      </c>
      <c r="E65" s="113">
        <v>374</v>
      </c>
      <c r="F65" s="113">
        <v>2</v>
      </c>
      <c r="G65" s="113">
        <v>18260</v>
      </c>
      <c r="H65" s="113">
        <v>610</v>
      </c>
      <c r="I65" s="113">
        <v>23</v>
      </c>
      <c r="J65" s="113">
        <v>420</v>
      </c>
      <c r="K65" s="113">
        <v>4</v>
      </c>
      <c r="L65" s="113">
        <v>0</v>
      </c>
      <c r="M65" s="113">
        <v>942</v>
      </c>
      <c r="N65" s="113">
        <v>18</v>
      </c>
      <c r="O65" s="113">
        <v>2</v>
      </c>
    </row>
    <row r="66" spans="1:15">
      <c r="A66" s="126">
        <v>44549</v>
      </c>
      <c r="B66" s="130" t="str">
        <f t="shared" si="0"/>
        <v>(日)</v>
      </c>
      <c r="C66" s="113">
        <f t="shared" si="1"/>
        <v>36353</v>
      </c>
      <c r="D66" s="113">
        <v>13102</v>
      </c>
      <c r="E66" s="113">
        <v>1242</v>
      </c>
      <c r="F66" s="113">
        <v>9</v>
      </c>
      <c r="G66" s="113">
        <v>20900</v>
      </c>
      <c r="H66" s="113">
        <v>1091</v>
      </c>
      <c r="I66" s="113">
        <v>9</v>
      </c>
      <c r="J66" s="113">
        <v>603</v>
      </c>
      <c r="K66" s="113">
        <v>61</v>
      </c>
      <c r="L66" s="113">
        <v>2</v>
      </c>
      <c r="M66" s="113">
        <v>956</v>
      </c>
      <c r="N66" s="113">
        <v>68</v>
      </c>
      <c r="O66" s="113">
        <v>1</v>
      </c>
    </row>
    <row r="67" spans="1:15">
      <c r="A67" s="126">
        <v>44548</v>
      </c>
      <c r="B67" s="130" t="str">
        <f t="shared" si="0"/>
        <v>(土)</v>
      </c>
      <c r="C67" s="113">
        <f t="shared" si="1"/>
        <v>93453</v>
      </c>
      <c r="D67" s="113">
        <v>34388</v>
      </c>
      <c r="E67" s="113">
        <v>673</v>
      </c>
      <c r="F67" s="113">
        <v>3</v>
      </c>
      <c r="G67" s="113">
        <v>56826</v>
      </c>
      <c r="H67" s="113">
        <v>1492</v>
      </c>
      <c r="I67" s="113">
        <v>71</v>
      </c>
      <c r="J67" s="113">
        <v>1564</v>
      </c>
      <c r="K67" s="113">
        <v>16</v>
      </c>
      <c r="L67" s="113">
        <v>0</v>
      </c>
      <c r="M67" s="113">
        <v>2245</v>
      </c>
      <c r="N67" s="113">
        <v>116</v>
      </c>
      <c r="O67" s="113">
        <v>6</v>
      </c>
    </row>
    <row r="68" spans="1:15">
      <c r="A68" s="126">
        <v>44547</v>
      </c>
      <c r="B68" s="130" t="str">
        <f t="shared" si="0"/>
        <v>(金)</v>
      </c>
      <c r="C68" s="113">
        <f t="shared" si="1"/>
        <v>63708</v>
      </c>
      <c r="D68" s="113">
        <v>21678</v>
      </c>
      <c r="E68" s="113">
        <v>1011</v>
      </c>
      <c r="F68" s="113">
        <v>2</v>
      </c>
      <c r="G68" s="113">
        <v>38913</v>
      </c>
      <c r="H68" s="113">
        <v>2079</v>
      </c>
      <c r="I68" s="113">
        <v>25</v>
      </c>
      <c r="J68" s="113">
        <v>1253</v>
      </c>
      <c r="K68" s="113">
        <v>32</v>
      </c>
      <c r="L68" s="113">
        <v>0</v>
      </c>
      <c r="M68" s="113">
        <v>1903</v>
      </c>
      <c r="N68" s="113">
        <v>122</v>
      </c>
      <c r="O68" s="113">
        <v>1</v>
      </c>
    </row>
    <row r="69" spans="1:15">
      <c r="A69" s="126">
        <v>44546</v>
      </c>
      <c r="B69" s="130" t="str">
        <f t="shared" si="0"/>
        <v>(木)</v>
      </c>
      <c r="C69" s="113">
        <f t="shared" si="1"/>
        <v>30096</v>
      </c>
      <c r="D69" s="113">
        <v>9359</v>
      </c>
      <c r="E69" s="113">
        <v>663</v>
      </c>
      <c r="F69" s="113">
        <v>5</v>
      </c>
      <c r="G69" s="113">
        <v>19250</v>
      </c>
      <c r="H69" s="113">
        <v>721</v>
      </c>
      <c r="I69" s="113">
        <v>98</v>
      </c>
      <c r="J69" s="113">
        <v>596</v>
      </c>
      <c r="K69" s="113">
        <v>19</v>
      </c>
      <c r="L69" s="113">
        <v>0</v>
      </c>
      <c r="M69" s="113">
        <v>1185</v>
      </c>
      <c r="N69" s="113">
        <v>33</v>
      </c>
      <c r="O69" s="113">
        <v>8</v>
      </c>
    </row>
    <row r="70" spans="1:15">
      <c r="A70" s="126">
        <v>44545</v>
      </c>
      <c r="B70" s="130" t="str">
        <f t="shared" si="0"/>
        <v>(水)</v>
      </c>
      <c r="C70" s="113">
        <f t="shared" si="1"/>
        <v>31534</v>
      </c>
      <c r="D70" s="113">
        <v>8920</v>
      </c>
      <c r="E70" s="113">
        <v>602</v>
      </c>
      <c r="F70" s="113">
        <v>17</v>
      </c>
      <c r="G70" s="113">
        <v>21189</v>
      </c>
      <c r="H70" s="113">
        <v>777</v>
      </c>
      <c r="I70" s="113">
        <v>29</v>
      </c>
      <c r="J70" s="113">
        <v>542</v>
      </c>
      <c r="K70" s="113">
        <v>17</v>
      </c>
      <c r="L70" s="113">
        <v>1</v>
      </c>
      <c r="M70" s="113">
        <v>1227</v>
      </c>
      <c r="N70" s="113">
        <v>18</v>
      </c>
      <c r="O70" s="113">
        <v>2</v>
      </c>
    </row>
    <row r="71" spans="1:15">
      <c r="A71" s="126">
        <v>44544</v>
      </c>
      <c r="B71" s="130" t="str">
        <f t="shared" ref="B71:B134" si="2">"(" &amp; TEXT(A71,"aaa") &amp; ")"</f>
        <v>(火)</v>
      </c>
      <c r="C71" s="113">
        <f t="shared" ref="C71:C131" si="3">SUM(D71:I71)</f>
        <v>14973</v>
      </c>
      <c r="D71" s="113">
        <v>6971</v>
      </c>
      <c r="E71" s="113">
        <v>259</v>
      </c>
      <c r="F71" s="113">
        <v>15</v>
      </c>
      <c r="G71" s="113">
        <v>7022</v>
      </c>
      <c r="H71" s="113">
        <v>451</v>
      </c>
      <c r="I71" s="113">
        <v>255</v>
      </c>
      <c r="J71" s="113">
        <v>456</v>
      </c>
      <c r="K71" s="113">
        <v>10</v>
      </c>
      <c r="L71" s="113">
        <v>0</v>
      </c>
      <c r="M71" s="113">
        <v>389</v>
      </c>
      <c r="N71" s="113">
        <v>15</v>
      </c>
      <c r="O71" s="113">
        <v>25</v>
      </c>
    </row>
    <row r="72" spans="1:15">
      <c r="A72" s="126">
        <v>44543</v>
      </c>
      <c r="B72" s="130" t="str">
        <f t="shared" si="2"/>
        <v>(月)</v>
      </c>
      <c r="C72" s="113">
        <f t="shared" si="3"/>
        <v>26308</v>
      </c>
      <c r="D72" s="113">
        <v>4422</v>
      </c>
      <c r="E72" s="113">
        <v>194</v>
      </c>
      <c r="F72" s="113">
        <v>0</v>
      </c>
      <c r="G72" s="113">
        <v>20921</v>
      </c>
      <c r="H72" s="113">
        <v>747</v>
      </c>
      <c r="I72" s="113">
        <v>24</v>
      </c>
      <c r="J72" s="113">
        <v>328</v>
      </c>
      <c r="K72" s="113">
        <v>8</v>
      </c>
      <c r="L72" s="113">
        <v>0</v>
      </c>
      <c r="M72" s="113">
        <v>1113</v>
      </c>
      <c r="N72" s="113">
        <v>21</v>
      </c>
      <c r="O72" s="113">
        <v>3</v>
      </c>
    </row>
    <row r="73" spans="1:15">
      <c r="A73" s="126">
        <v>44542</v>
      </c>
      <c r="B73" s="130" t="str">
        <f t="shared" si="2"/>
        <v>(日)</v>
      </c>
      <c r="C73" s="113">
        <f t="shared" si="3"/>
        <v>29118</v>
      </c>
      <c r="D73" s="113">
        <v>4126</v>
      </c>
      <c r="E73" s="113">
        <v>264</v>
      </c>
      <c r="F73" s="113">
        <v>0</v>
      </c>
      <c r="G73" s="113">
        <v>23598</v>
      </c>
      <c r="H73" s="113">
        <v>1122</v>
      </c>
      <c r="I73" s="113">
        <v>8</v>
      </c>
      <c r="J73" s="113">
        <v>197</v>
      </c>
      <c r="K73" s="113">
        <v>14</v>
      </c>
      <c r="L73" s="113">
        <v>0</v>
      </c>
      <c r="M73" s="113">
        <v>1011</v>
      </c>
      <c r="N73" s="113">
        <v>64</v>
      </c>
      <c r="O73" s="113">
        <v>0</v>
      </c>
    </row>
    <row r="74" spans="1:15">
      <c r="A74" s="126">
        <v>44541</v>
      </c>
      <c r="B74" s="130" t="str">
        <f t="shared" si="2"/>
        <v>(土)</v>
      </c>
      <c r="C74" s="113">
        <f t="shared" si="3"/>
        <v>72360</v>
      </c>
      <c r="D74" s="113">
        <v>10308</v>
      </c>
      <c r="E74" s="113">
        <v>591</v>
      </c>
      <c r="F74" s="113">
        <v>4</v>
      </c>
      <c r="G74" s="113">
        <v>59508</v>
      </c>
      <c r="H74" s="113">
        <v>1920</v>
      </c>
      <c r="I74" s="113">
        <v>29</v>
      </c>
      <c r="J74" s="113">
        <v>392</v>
      </c>
      <c r="K74" s="113">
        <v>33</v>
      </c>
      <c r="L74" s="113">
        <v>1</v>
      </c>
      <c r="M74" s="113">
        <v>2257</v>
      </c>
      <c r="N74" s="113">
        <v>95</v>
      </c>
      <c r="O74" s="113">
        <v>1</v>
      </c>
    </row>
    <row r="75" spans="1:15">
      <c r="A75" s="126">
        <v>44540</v>
      </c>
      <c r="B75" s="130" t="str">
        <f t="shared" si="2"/>
        <v>(金)</v>
      </c>
      <c r="C75" s="113">
        <f t="shared" si="3"/>
        <v>51507</v>
      </c>
      <c r="D75" s="113">
        <v>7098</v>
      </c>
      <c r="E75" s="113">
        <v>734</v>
      </c>
      <c r="F75" s="113">
        <v>3</v>
      </c>
      <c r="G75" s="113">
        <v>42187</v>
      </c>
      <c r="H75" s="113">
        <v>1439</v>
      </c>
      <c r="I75" s="113">
        <v>46</v>
      </c>
      <c r="J75" s="113">
        <v>414</v>
      </c>
      <c r="K75" s="113">
        <v>29</v>
      </c>
      <c r="L75" s="113">
        <v>0</v>
      </c>
      <c r="M75" s="113">
        <v>1947</v>
      </c>
      <c r="N75" s="113">
        <v>50</v>
      </c>
      <c r="O75" s="113">
        <v>6</v>
      </c>
    </row>
    <row r="76" spans="1:15">
      <c r="A76" s="126">
        <v>44539</v>
      </c>
      <c r="B76" s="130" t="str">
        <f t="shared" si="2"/>
        <v>(木)</v>
      </c>
      <c r="C76" s="113">
        <f t="shared" si="3"/>
        <v>26499</v>
      </c>
      <c r="D76" s="113">
        <v>4326</v>
      </c>
      <c r="E76" s="113">
        <v>419</v>
      </c>
      <c r="F76" s="113">
        <v>9</v>
      </c>
      <c r="G76" s="113">
        <v>20636</v>
      </c>
      <c r="H76" s="113">
        <v>748</v>
      </c>
      <c r="I76" s="113">
        <v>361</v>
      </c>
      <c r="J76" s="113">
        <v>298</v>
      </c>
      <c r="K76" s="113">
        <v>16</v>
      </c>
      <c r="L76" s="113">
        <v>1</v>
      </c>
      <c r="M76" s="113">
        <v>1195</v>
      </c>
      <c r="N76" s="113">
        <v>28</v>
      </c>
      <c r="O76" s="113">
        <v>22</v>
      </c>
    </row>
    <row r="77" spans="1:15">
      <c r="A77" s="126">
        <v>44538</v>
      </c>
      <c r="B77" s="130" t="str">
        <f t="shared" si="2"/>
        <v>(水)</v>
      </c>
      <c r="C77" s="113">
        <f t="shared" si="3"/>
        <v>30382</v>
      </c>
      <c r="D77" s="113">
        <v>6228</v>
      </c>
      <c r="E77" s="113">
        <v>490</v>
      </c>
      <c r="F77" s="113">
        <v>5</v>
      </c>
      <c r="G77" s="113">
        <v>22688</v>
      </c>
      <c r="H77" s="113">
        <v>938</v>
      </c>
      <c r="I77" s="113">
        <v>33</v>
      </c>
      <c r="J77" s="113">
        <v>516</v>
      </c>
      <c r="K77" s="113">
        <v>23</v>
      </c>
      <c r="L77" s="113">
        <v>2</v>
      </c>
      <c r="M77" s="113">
        <v>1292</v>
      </c>
      <c r="N77" s="113">
        <v>21</v>
      </c>
      <c r="O77" s="113">
        <v>9</v>
      </c>
    </row>
    <row r="78" spans="1:15">
      <c r="A78" s="126">
        <v>44537</v>
      </c>
      <c r="B78" s="130" t="str">
        <f t="shared" si="2"/>
        <v>(火)</v>
      </c>
      <c r="C78" s="113">
        <f t="shared" si="3"/>
        <v>35567</v>
      </c>
      <c r="D78" s="113">
        <v>11448</v>
      </c>
      <c r="E78" s="113">
        <v>161</v>
      </c>
      <c r="F78" s="113">
        <v>2</v>
      </c>
      <c r="G78" s="113">
        <v>23260</v>
      </c>
      <c r="H78" s="113">
        <v>650</v>
      </c>
      <c r="I78" s="113">
        <v>46</v>
      </c>
      <c r="J78" s="113">
        <v>652</v>
      </c>
      <c r="K78" s="113">
        <v>4</v>
      </c>
      <c r="L78" s="113">
        <v>1</v>
      </c>
      <c r="M78" s="113">
        <v>1247</v>
      </c>
      <c r="N78" s="113">
        <v>13</v>
      </c>
      <c r="O78" s="113">
        <v>4</v>
      </c>
    </row>
    <row r="79" spans="1:15">
      <c r="A79" s="126">
        <v>44536</v>
      </c>
      <c r="B79" s="130" t="str">
        <f t="shared" si="2"/>
        <v>(月)</v>
      </c>
      <c r="C79" s="113">
        <f t="shared" si="3"/>
        <v>39447</v>
      </c>
      <c r="D79" s="113">
        <v>13687</v>
      </c>
      <c r="E79" s="113">
        <v>173</v>
      </c>
      <c r="F79" s="113">
        <v>3</v>
      </c>
      <c r="G79" s="113">
        <v>24383</v>
      </c>
      <c r="H79" s="113">
        <v>1154</v>
      </c>
      <c r="I79" s="113">
        <v>47</v>
      </c>
      <c r="J79" s="113">
        <v>775</v>
      </c>
      <c r="K79" s="113">
        <v>4</v>
      </c>
      <c r="L79" s="113">
        <v>0</v>
      </c>
      <c r="M79" s="113">
        <v>1266</v>
      </c>
      <c r="N79" s="113">
        <v>30</v>
      </c>
      <c r="O79" s="113">
        <v>6</v>
      </c>
    </row>
    <row r="80" spans="1:15">
      <c r="A80" s="126">
        <v>44535</v>
      </c>
      <c r="B80" s="130" t="str">
        <f t="shared" si="2"/>
        <v>(日)</v>
      </c>
      <c r="C80" s="113">
        <f t="shared" si="3"/>
        <v>49354</v>
      </c>
      <c r="D80" s="113">
        <v>16015</v>
      </c>
      <c r="E80" s="113">
        <v>197</v>
      </c>
      <c r="F80" s="113">
        <v>1</v>
      </c>
      <c r="G80" s="113">
        <v>30965</v>
      </c>
      <c r="H80" s="113">
        <v>2077</v>
      </c>
      <c r="I80" s="113">
        <v>99</v>
      </c>
      <c r="J80" s="113">
        <v>901</v>
      </c>
      <c r="K80" s="113">
        <v>4</v>
      </c>
      <c r="L80" s="113">
        <v>0</v>
      </c>
      <c r="M80" s="113">
        <v>1235</v>
      </c>
      <c r="N80" s="113">
        <v>98</v>
      </c>
      <c r="O80" s="113">
        <v>6</v>
      </c>
    </row>
    <row r="81" spans="1:15">
      <c r="A81" s="126">
        <v>44534</v>
      </c>
      <c r="B81" s="130" t="str">
        <f t="shared" si="2"/>
        <v>(土)</v>
      </c>
      <c r="C81" s="113">
        <f t="shared" si="3"/>
        <v>120983</v>
      </c>
      <c r="D81" s="113">
        <v>44126</v>
      </c>
      <c r="E81" s="113">
        <v>206</v>
      </c>
      <c r="F81" s="113">
        <v>3</v>
      </c>
      <c r="G81" s="113">
        <v>72856</v>
      </c>
      <c r="H81" s="113">
        <v>3625</v>
      </c>
      <c r="I81" s="113">
        <v>167</v>
      </c>
      <c r="J81" s="113">
        <v>1810</v>
      </c>
      <c r="K81" s="113">
        <v>6</v>
      </c>
      <c r="L81" s="113">
        <v>0</v>
      </c>
      <c r="M81" s="113">
        <v>2739</v>
      </c>
      <c r="N81" s="113">
        <v>127</v>
      </c>
      <c r="O81" s="113">
        <v>7</v>
      </c>
    </row>
    <row r="82" spans="1:15">
      <c r="A82" s="126">
        <v>44533</v>
      </c>
      <c r="B82" s="130" t="str">
        <f t="shared" si="2"/>
        <v>(金)</v>
      </c>
      <c r="C82" s="113">
        <f t="shared" si="3"/>
        <v>81868</v>
      </c>
      <c r="D82" s="113">
        <v>28639</v>
      </c>
      <c r="E82" s="113">
        <v>255</v>
      </c>
      <c r="F82" s="113">
        <v>3</v>
      </c>
      <c r="G82" s="113">
        <v>51036</v>
      </c>
      <c r="H82" s="113">
        <v>1635</v>
      </c>
      <c r="I82" s="113">
        <v>300</v>
      </c>
      <c r="J82" s="113">
        <v>1578</v>
      </c>
      <c r="K82" s="113">
        <v>7</v>
      </c>
      <c r="L82" s="113">
        <v>1</v>
      </c>
      <c r="M82" s="113">
        <v>2212</v>
      </c>
      <c r="N82" s="113">
        <v>45</v>
      </c>
      <c r="O82" s="113">
        <v>45</v>
      </c>
    </row>
    <row r="83" spans="1:15">
      <c r="A83" s="126">
        <v>44532</v>
      </c>
      <c r="B83" s="130" t="str">
        <f t="shared" si="2"/>
        <v>(木)</v>
      </c>
      <c r="C83" s="113">
        <f t="shared" si="3"/>
        <v>44698</v>
      </c>
      <c r="D83" s="113">
        <v>14878</v>
      </c>
      <c r="E83" s="113">
        <v>261</v>
      </c>
      <c r="F83" s="113">
        <v>1</v>
      </c>
      <c r="G83" s="113">
        <v>28091</v>
      </c>
      <c r="H83" s="113">
        <v>1299</v>
      </c>
      <c r="I83" s="113">
        <v>168</v>
      </c>
      <c r="J83" s="113">
        <v>971</v>
      </c>
      <c r="K83" s="113">
        <v>13</v>
      </c>
      <c r="L83" s="113">
        <v>0</v>
      </c>
      <c r="M83" s="113">
        <v>1537</v>
      </c>
      <c r="N83" s="113">
        <v>24</v>
      </c>
      <c r="O83" s="113">
        <v>27</v>
      </c>
    </row>
    <row r="84" spans="1:15">
      <c r="A84" s="126">
        <v>44531</v>
      </c>
      <c r="B84" s="130" t="str">
        <f t="shared" si="2"/>
        <v>(水)</v>
      </c>
      <c r="C84" s="113">
        <f t="shared" si="3"/>
        <v>48619</v>
      </c>
      <c r="D84" s="113">
        <v>15683</v>
      </c>
      <c r="E84" s="113">
        <v>304</v>
      </c>
      <c r="F84" s="113">
        <v>6</v>
      </c>
      <c r="G84" s="113">
        <v>31156</v>
      </c>
      <c r="H84" s="113">
        <v>1349</v>
      </c>
      <c r="I84" s="113">
        <v>121</v>
      </c>
      <c r="J84" s="113">
        <v>1043</v>
      </c>
      <c r="K84" s="113">
        <v>6</v>
      </c>
      <c r="L84" s="113">
        <v>1</v>
      </c>
      <c r="M84" s="113">
        <v>1702</v>
      </c>
      <c r="N84" s="113">
        <v>44</v>
      </c>
      <c r="O84" s="113">
        <v>8</v>
      </c>
    </row>
    <row r="85" spans="1:15">
      <c r="A85" s="126">
        <v>44530</v>
      </c>
      <c r="B85" s="130" t="str">
        <f t="shared" si="2"/>
        <v>(火)</v>
      </c>
      <c r="C85" s="113">
        <f t="shared" si="3"/>
        <v>79799</v>
      </c>
      <c r="D85" s="113">
        <v>17501</v>
      </c>
      <c r="E85" s="113">
        <v>414</v>
      </c>
      <c r="F85" s="113">
        <v>26</v>
      </c>
      <c r="G85" s="113">
        <v>58608</v>
      </c>
      <c r="H85" s="113">
        <v>2799</v>
      </c>
      <c r="I85" s="113">
        <v>451</v>
      </c>
      <c r="J85" s="113">
        <v>1053</v>
      </c>
      <c r="K85" s="113">
        <v>16</v>
      </c>
      <c r="L85" s="113">
        <v>3</v>
      </c>
      <c r="M85" s="113">
        <v>2855</v>
      </c>
      <c r="N85" s="113">
        <v>101</v>
      </c>
      <c r="O85" s="113">
        <v>40</v>
      </c>
    </row>
    <row r="86" spans="1:15">
      <c r="A86" s="126">
        <v>44529</v>
      </c>
      <c r="B86" s="130" t="str">
        <f t="shared" si="2"/>
        <v>(月)</v>
      </c>
      <c r="C86" s="113">
        <f t="shared" si="3"/>
        <v>75461</v>
      </c>
      <c r="D86" s="113">
        <v>17681</v>
      </c>
      <c r="E86" s="113">
        <v>540</v>
      </c>
      <c r="F86" s="113">
        <v>3</v>
      </c>
      <c r="G86" s="113">
        <v>54140</v>
      </c>
      <c r="H86" s="113">
        <v>2903</v>
      </c>
      <c r="I86" s="113">
        <v>194</v>
      </c>
      <c r="J86" s="113">
        <v>941</v>
      </c>
      <c r="K86" s="113">
        <v>22</v>
      </c>
      <c r="L86" s="113">
        <v>0</v>
      </c>
      <c r="M86" s="113">
        <v>2501</v>
      </c>
      <c r="N86" s="113">
        <v>94</v>
      </c>
      <c r="O86" s="113">
        <v>13</v>
      </c>
    </row>
    <row r="87" spans="1:15">
      <c r="A87" s="126">
        <v>44528</v>
      </c>
      <c r="B87" s="130" t="str">
        <f t="shared" si="2"/>
        <v>(日)</v>
      </c>
      <c r="C87" s="113">
        <f t="shared" si="3"/>
        <v>113240</v>
      </c>
      <c r="D87" s="113">
        <v>19241</v>
      </c>
      <c r="E87" s="113">
        <v>608</v>
      </c>
      <c r="F87" s="113">
        <v>0</v>
      </c>
      <c r="G87" s="113">
        <v>83577</v>
      </c>
      <c r="H87" s="113">
        <v>9776</v>
      </c>
      <c r="I87" s="113">
        <v>38</v>
      </c>
      <c r="J87" s="113">
        <v>814</v>
      </c>
      <c r="K87" s="113">
        <v>21</v>
      </c>
      <c r="L87" s="113">
        <v>0</v>
      </c>
      <c r="M87" s="113">
        <v>2872</v>
      </c>
      <c r="N87" s="113">
        <v>282</v>
      </c>
      <c r="O87" s="113">
        <v>4</v>
      </c>
    </row>
    <row r="88" spans="1:15">
      <c r="A88" s="126">
        <v>44527</v>
      </c>
      <c r="B88" s="130" t="str">
        <f t="shared" si="2"/>
        <v>(土)</v>
      </c>
      <c r="C88" s="113">
        <f t="shared" si="3"/>
        <v>207371</v>
      </c>
      <c r="D88" s="113">
        <v>50493</v>
      </c>
      <c r="E88" s="113">
        <v>912</v>
      </c>
      <c r="F88" s="113">
        <v>33</v>
      </c>
      <c r="G88" s="113">
        <v>140659</v>
      </c>
      <c r="H88" s="113">
        <v>14517</v>
      </c>
      <c r="I88" s="113">
        <v>757</v>
      </c>
      <c r="J88" s="113">
        <v>1968</v>
      </c>
      <c r="K88" s="113">
        <v>40</v>
      </c>
      <c r="L88" s="113">
        <v>9</v>
      </c>
      <c r="M88" s="113">
        <v>4472</v>
      </c>
      <c r="N88" s="113">
        <v>365</v>
      </c>
      <c r="O88" s="113">
        <v>71</v>
      </c>
    </row>
    <row r="89" spans="1:15">
      <c r="A89" s="126">
        <v>44526</v>
      </c>
      <c r="B89" s="130" t="str">
        <f t="shared" si="2"/>
        <v>(金)</v>
      </c>
      <c r="C89" s="113">
        <f t="shared" si="3"/>
        <v>148682</v>
      </c>
      <c r="D89" s="113">
        <v>36505</v>
      </c>
      <c r="E89" s="113">
        <v>1705</v>
      </c>
      <c r="F89" s="113">
        <v>5</v>
      </c>
      <c r="G89" s="113">
        <v>101786</v>
      </c>
      <c r="H89" s="113">
        <v>8552</v>
      </c>
      <c r="I89" s="113">
        <v>129</v>
      </c>
      <c r="J89" s="113">
        <v>1750</v>
      </c>
      <c r="K89" s="113">
        <v>103</v>
      </c>
      <c r="L89" s="113">
        <v>0</v>
      </c>
      <c r="M89" s="113">
        <v>3979</v>
      </c>
      <c r="N89" s="113">
        <v>236</v>
      </c>
      <c r="O89" s="113">
        <v>9</v>
      </c>
    </row>
    <row r="90" spans="1:15">
      <c r="A90" s="126">
        <v>44525</v>
      </c>
      <c r="B90" s="130" t="str">
        <f t="shared" si="2"/>
        <v>(木)</v>
      </c>
      <c r="C90" s="113">
        <f t="shared" si="3"/>
        <v>86060</v>
      </c>
      <c r="D90" s="113">
        <v>19407</v>
      </c>
      <c r="E90" s="113">
        <v>690</v>
      </c>
      <c r="F90" s="113">
        <v>37</v>
      </c>
      <c r="G90" s="113">
        <v>59118</v>
      </c>
      <c r="H90" s="113">
        <v>6266</v>
      </c>
      <c r="I90" s="113">
        <v>542</v>
      </c>
      <c r="J90" s="113">
        <v>1207</v>
      </c>
      <c r="K90" s="113">
        <v>31</v>
      </c>
      <c r="L90" s="113">
        <v>5</v>
      </c>
      <c r="M90" s="113">
        <v>2928</v>
      </c>
      <c r="N90" s="113">
        <v>173</v>
      </c>
      <c r="O90" s="113">
        <v>29</v>
      </c>
    </row>
    <row r="91" spans="1:15">
      <c r="A91" s="126">
        <v>44524</v>
      </c>
      <c r="B91" s="130" t="str">
        <f t="shared" si="2"/>
        <v>(水)</v>
      </c>
      <c r="C91" s="113">
        <f t="shared" si="3"/>
        <v>71025</v>
      </c>
      <c r="D91" s="113">
        <v>21615</v>
      </c>
      <c r="E91" s="113">
        <v>763</v>
      </c>
      <c r="F91" s="113">
        <v>13</v>
      </c>
      <c r="G91" s="113">
        <v>40740</v>
      </c>
      <c r="H91" s="113">
        <v>7608</v>
      </c>
      <c r="I91" s="113">
        <v>286</v>
      </c>
      <c r="J91" s="113">
        <v>1212</v>
      </c>
      <c r="K91" s="113">
        <v>42</v>
      </c>
      <c r="L91" s="113">
        <v>3</v>
      </c>
      <c r="M91" s="113">
        <v>1871</v>
      </c>
      <c r="N91" s="113">
        <v>226</v>
      </c>
      <c r="O91" s="113">
        <v>35</v>
      </c>
    </row>
    <row r="92" spans="1:15">
      <c r="A92" s="126">
        <v>44523</v>
      </c>
      <c r="B92" s="130" t="str">
        <f t="shared" si="2"/>
        <v>(火)</v>
      </c>
      <c r="C92" s="113">
        <f t="shared" si="3"/>
        <v>25720</v>
      </c>
      <c r="D92" s="113">
        <v>4714</v>
      </c>
      <c r="E92" s="113">
        <v>237</v>
      </c>
      <c r="F92" s="113">
        <v>5</v>
      </c>
      <c r="G92" s="113">
        <v>16128</v>
      </c>
      <c r="H92" s="113">
        <v>4516</v>
      </c>
      <c r="I92" s="113">
        <v>120</v>
      </c>
      <c r="J92" s="113">
        <v>231</v>
      </c>
      <c r="K92" s="113">
        <v>2</v>
      </c>
      <c r="L92" s="113">
        <v>0</v>
      </c>
      <c r="M92" s="113">
        <v>609</v>
      </c>
      <c r="N92" s="113">
        <v>155</v>
      </c>
      <c r="O92" s="113">
        <v>9</v>
      </c>
    </row>
    <row r="93" spans="1:15">
      <c r="A93" s="126">
        <v>44522</v>
      </c>
      <c r="B93" s="130" t="str">
        <f t="shared" si="2"/>
        <v>(月)</v>
      </c>
      <c r="C93" s="113">
        <f t="shared" si="3"/>
        <v>92681</v>
      </c>
      <c r="D93" s="113">
        <v>21830</v>
      </c>
      <c r="E93" s="113">
        <v>651</v>
      </c>
      <c r="F93" s="113">
        <v>13</v>
      </c>
      <c r="G93" s="113">
        <v>63119</v>
      </c>
      <c r="H93" s="113">
        <v>6350</v>
      </c>
      <c r="I93" s="113">
        <v>718</v>
      </c>
      <c r="J93" s="113">
        <v>1139</v>
      </c>
      <c r="K93" s="113">
        <v>19</v>
      </c>
      <c r="L93" s="113">
        <v>1</v>
      </c>
      <c r="M93" s="113">
        <v>2705</v>
      </c>
      <c r="N93" s="113">
        <v>158</v>
      </c>
      <c r="O93" s="113">
        <v>61</v>
      </c>
    </row>
    <row r="94" spans="1:15">
      <c r="A94" s="126">
        <v>44521</v>
      </c>
      <c r="B94" s="130" t="str">
        <f t="shared" si="2"/>
        <v>(日)</v>
      </c>
      <c r="C94" s="113">
        <f t="shared" si="3"/>
        <v>158488</v>
      </c>
      <c r="D94" s="113">
        <v>23899</v>
      </c>
      <c r="E94" s="113">
        <v>997</v>
      </c>
      <c r="F94" s="113">
        <v>13</v>
      </c>
      <c r="G94" s="113">
        <v>115495</v>
      </c>
      <c r="H94" s="113">
        <v>17289</v>
      </c>
      <c r="I94" s="113">
        <v>795</v>
      </c>
      <c r="J94" s="113">
        <v>1005</v>
      </c>
      <c r="K94" s="113">
        <v>69</v>
      </c>
      <c r="L94" s="113">
        <v>3</v>
      </c>
      <c r="M94" s="113">
        <v>3380</v>
      </c>
      <c r="N94" s="113">
        <v>535</v>
      </c>
      <c r="O94" s="113">
        <v>57</v>
      </c>
    </row>
    <row r="95" spans="1:15">
      <c r="A95" s="126">
        <v>44520</v>
      </c>
      <c r="B95" s="130" t="str">
        <f t="shared" si="2"/>
        <v>(土)</v>
      </c>
      <c r="C95" s="113">
        <f t="shared" si="3"/>
        <v>279219</v>
      </c>
      <c r="D95" s="113">
        <v>54812</v>
      </c>
      <c r="E95" s="113">
        <v>998</v>
      </c>
      <c r="F95" s="113">
        <v>12</v>
      </c>
      <c r="G95" s="113">
        <v>194446</v>
      </c>
      <c r="H95" s="113">
        <v>27304</v>
      </c>
      <c r="I95" s="113">
        <v>1647</v>
      </c>
      <c r="J95" s="113">
        <v>2064</v>
      </c>
      <c r="K95" s="113">
        <v>93</v>
      </c>
      <c r="L95" s="113">
        <v>1</v>
      </c>
      <c r="M95" s="113">
        <v>5396</v>
      </c>
      <c r="N95" s="113">
        <v>685</v>
      </c>
      <c r="O95" s="113">
        <v>102</v>
      </c>
    </row>
    <row r="96" spans="1:15">
      <c r="A96" s="126">
        <v>44519</v>
      </c>
      <c r="B96" s="130" t="str">
        <f t="shared" si="2"/>
        <v>(金)</v>
      </c>
      <c r="C96" s="113">
        <f t="shared" si="3"/>
        <v>199143</v>
      </c>
      <c r="D96" s="113">
        <v>40321</v>
      </c>
      <c r="E96" s="113">
        <v>1718</v>
      </c>
      <c r="F96" s="113">
        <v>20</v>
      </c>
      <c r="G96" s="113">
        <v>141761</v>
      </c>
      <c r="H96" s="113">
        <v>14333</v>
      </c>
      <c r="I96" s="113">
        <v>990</v>
      </c>
      <c r="J96" s="113">
        <v>1890</v>
      </c>
      <c r="K96" s="113">
        <v>112</v>
      </c>
      <c r="L96" s="113">
        <v>2</v>
      </c>
      <c r="M96" s="113">
        <v>4953</v>
      </c>
      <c r="N96" s="113">
        <v>300</v>
      </c>
      <c r="O96" s="113">
        <v>71</v>
      </c>
    </row>
    <row r="97" spans="1:15">
      <c r="A97" s="126">
        <v>44518</v>
      </c>
      <c r="B97" s="130" t="str">
        <f t="shared" si="2"/>
        <v>(木)</v>
      </c>
      <c r="C97" s="113">
        <f t="shared" si="3"/>
        <v>129682</v>
      </c>
      <c r="D97" s="113">
        <v>22538</v>
      </c>
      <c r="E97" s="113">
        <v>718</v>
      </c>
      <c r="F97" s="113">
        <v>4</v>
      </c>
      <c r="G97" s="113">
        <v>97180</v>
      </c>
      <c r="H97" s="113">
        <v>8883</v>
      </c>
      <c r="I97" s="113">
        <v>359</v>
      </c>
      <c r="J97" s="113">
        <v>1220</v>
      </c>
      <c r="K97" s="113">
        <v>28</v>
      </c>
      <c r="L97" s="113">
        <v>0</v>
      </c>
      <c r="M97" s="113">
        <v>4228</v>
      </c>
      <c r="N97" s="113">
        <v>266</v>
      </c>
      <c r="O97" s="113">
        <v>26</v>
      </c>
    </row>
    <row r="98" spans="1:15">
      <c r="A98" s="126">
        <v>44517</v>
      </c>
      <c r="B98" s="130" t="str">
        <f t="shared" si="2"/>
        <v>(水)</v>
      </c>
      <c r="C98" s="113">
        <f t="shared" si="3"/>
        <v>139971</v>
      </c>
      <c r="D98" s="113">
        <v>23940</v>
      </c>
      <c r="E98" s="113">
        <v>888</v>
      </c>
      <c r="F98" s="113">
        <v>4</v>
      </c>
      <c r="G98" s="113">
        <v>102695</v>
      </c>
      <c r="H98" s="113">
        <v>11768</v>
      </c>
      <c r="I98" s="113">
        <v>676</v>
      </c>
      <c r="J98" s="113">
        <v>1398</v>
      </c>
      <c r="K98" s="113">
        <v>25</v>
      </c>
      <c r="L98" s="113">
        <v>0</v>
      </c>
      <c r="M98" s="113">
        <v>4505</v>
      </c>
      <c r="N98" s="113">
        <v>437</v>
      </c>
      <c r="O98" s="113">
        <v>56</v>
      </c>
    </row>
    <row r="99" spans="1:15">
      <c r="A99" s="126">
        <v>44516</v>
      </c>
      <c r="B99" s="130" t="str">
        <f t="shared" si="2"/>
        <v>(火)</v>
      </c>
      <c r="C99" s="113">
        <f t="shared" si="3"/>
        <v>145779</v>
      </c>
      <c r="D99" s="113">
        <v>24555</v>
      </c>
      <c r="E99" s="113">
        <v>662</v>
      </c>
      <c r="F99" s="113">
        <v>28</v>
      </c>
      <c r="G99" s="113">
        <v>111388</v>
      </c>
      <c r="H99" s="113">
        <v>8357</v>
      </c>
      <c r="I99" s="113">
        <v>789</v>
      </c>
      <c r="J99" s="113">
        <v>1365</v>
      </c>
      <c r="K99" s="113">
        <v>25</v>
      </c>
      <c r="L99" s="113">
        <v>2</v>
      </c>
      <c r="M99" s="113">
        <v>4917</v>
      </c>
      <c r="N99" s="113">
        <v>247</v>
      </c>
      <c r="O99" s="113">
        <v>82</v>
      </c>
    </row>
    <row r="100" spans="1:15">
      <c r="A100" s="126">
        <v>44515</v>
      </c>
      <c r="B100" s="130" t="str">
        <f t="shared" si="2"/>
        <v>(月)</v>
      </c>
      <c r="C100" s="113">
        <f t="shared" si="3"/>
        <v>145614</v>
      </c>
      <c r="D100" s="113">
        <v>25106</v>
      </c>
      <c r="E100" s="113">
        <v>718</v>
      </c>
      <c r="F100" s="113">
        <v>1</v>
      </c>
      <c r="G100" s="113">
        <v>109217</v>
      </c>
      <c r="H100" s="113">
        <v>10208</v>
      </c>
      <c r="I100" s="113">
        <v>364</v>
      </c>
      <c r="J100" s="113">
        <v>1271</v>
      </c>
      <c r="K100" s="113">
        <v>29</v>
      </c>
      <c r="L100" s="113">
        <v>0</v>
      </c>
      <c r="M100" s="113">
        <v>4420</v>
      </c>
      <c r="N100" s="113">
        <v>252</v>
      </c>
      <c r="O100" s="113">
        <v>14</v>
      </c>
    </row>
    <row r="101" spans="1:15">
      <c r="A101" s="126">
        <v>44514</v>
      </c>
      <c r="B101" s="130" t="str">
        <f t="shared" si="2"/>
        <v>(日)</v>
      </c>
      <c r="C101" s="113">
        <f t="shared" si="3"/>
        <v>206787</v>
      </c>
      <c r="D101" s="113">
        <v>29971</v>
      </c>
      <c r="E101" s="113">
        <v>904</v>
      </c>
      <c r="F101" s="113">
        <v>2</v>
      </c>
      <c r="G101" s="113">
        <v>151272</v>
      </c>
      <c r="H101" s="113">
        <v>23283</v>
      </c>
      <c r="I101" s="113">
        <v>1355</v>
      </c>
      <c r="J101" s="113">
        <v>1163</v>
      </c>
      <c r="K101" s="113">
        <v>49</v>
      </c>
      <c r="L101" s="113">
        <v>2</v>
      </c>
      <c r="M101" s="113">
        <v>4492</v>
      </c>
      <c r="N101" s="113">
        <v>609</v>
      </c>
      <c r="O101" s="113">
        <v>65</v>
      </c>
    </row>
    <row r="102" spans="1:15">
      <c r="A102" s="126">
        <v>44513</v>
      </c>
      <c r="B102" s="130" t="str">
        <f t="shared" si="2"/>
        <v>(土)</v>
      </c>
      <c r="C102" s="113">
        <f t="shared" si="3"/>
        <v>357984</v>
      </c>
      <c r="D102" s="113">
        <v>66251</v>
      </c>
      <c r="E102" s="113">
        <v>1272</v>
      </c>
      <c r="F102" s="113">
        <v>14</v>
      </c>
      <c r="G102" s="113">
        <v>259992</v>
      </c>
      <c r="H102" s="113">
        <v>28395</v>
      </c>
      <c r="I102" s="113">
        <v>2060</v>
      </c>
      <c r="J102" s="113">
        <v>2446</v>
      </c>
      <c r="K102" s="113">
        <v>69</v>
      </c>
      <c r="L102" s="113">
        <v>0</v>
      </c>
      <c r="M102" s="113">
        <v>6672</v>
      </c>
      <c r="N102" s="113">
        <v>588</v>
      </c>
      <c r="O102" s="113">
        <v>67</v>
      </c>
    </row>
    <row r="103" spans="1:15">
      <c r="A103" s="126">
        <v>44512</v>
      </c>
      <c r="B103" s="130" t="str">
        <f t="shared" si="2"/>
        <v>(金)</v>
      </c>
      <c r="C103" s="113">
        <f t="shared" si="3"/>
        <v>271956</v>
      </c>
      <c r="D103" s="113">
        <v>49700</v>
      </c>
      <c r="E103" s="113">
        <v>991</v>
      </c>
      <c r="F103" s="113">
        <v>3</v>
      </c>
      <c r="G103" s="113">
        <v>195879</v>
      </c>
      <c r="H103" s="113">
        <v>23944</v>
      </c>
      <c r="I103" s="113">
        <v>1439</v>
      </c>
      <c r="J103" s="113">
        <v>2169</v>
      </c>
      <c r="K103" s="113">
        <v>25</v>
      </c>
      <c r="L103" s="113">
        <v>0</v>
      </c>
      <c r="M103" s="113">
        <v>5731</v>
      </c>
      <c r="N103" s="113">
        <v>418</v>
      </c>
      <c r="O103" s="113">
        <v>78</v>
      </c>
    </row>
    <row r="104" spans="1:15">
      <c r="A104" s="126">
        <v>44511</v>
      </c>
      <c r="B104" s="130" t="str">
        <f t="shared" si="2"/>
        <v>(木)</v>
      </c>
      <c r="C104" s="113">
        <f t="shared" si="3"/>
        <v>183342</v>
      </c>
      <c r="D104" s="113">
        <v>29761</v>
      </c>
      <c r="E104" s="113">
        <v>762</v>
      </c>
      <c r="F104" s="113">
        <v>39</v>
      </c>
      <c r="G104" s="113">
        <v>135053</v>
      </c>
      <c r="H104" s="113">
        <v>16594</v>
      </c>
      <c r="I104" s="113">
        <v>1133</v>
      </c>
      <c r="J104" s="113">
        <v>1608</v>
      </c>
      <c r="K104" s="113">
        <v>32</v>
      </c>
      <c r="L104" s="113">
        <v>1</v>
      </c>
      <c r="M104" s="113">
        <v>5099</v>
      </c>
      <c r="N104" s="113">
        <v>435</v>
      </c>
      <c r="O104" s="113">
        <v>79</v>
      </c>
    </row>
    <row r="105" spans="1:15">
      <c r="A105" s="126">
        <v>44510</v>
      </c>
      <c r="B105" s="130" t="str">
        <f t="shared" si="2"/>
        <v>(水)</v>
      </c>
      <c r="C105" s="113">
        <f t="shared" si="3"/>
        <v>207173</v>
      </c>
      <c r="D105" s="113">
        <v>32844</v>
      </c>
      <c r="E105" s="113">
        <v>998</v>
      </c>
      <c r="F105" s="113">
        <v>14</v>
      </c>
      <c r="G105" s="113">
        <v>154100</v>
      </c>
      <c r="H105" s="113">
        <v>17668</v>
      </c>
      <c r="I105" s="113">
        <v>1549</v>
      </c>
      <c r="J105" s="113">
        <v>1805</v>
      </c>
      <c r="K105" s="113">
        <v>22</v>
      </c>
      <c r="L105" s="113">
        <v>1</v>
      </c>
      <c r="M105" s="113">
        <v>6293</v>
      </c>
      <c r="N105" s="113">
        <v>425</v>
      </c>
      <c r="O105" s="113">
        <v>92</v>
      </c>
    </row>
    <row r="106" spans="1:15">
      <c r="A106" s="126">
        <v>44509</v>
      </c>
      <c r="B106" s="130" t="str">
        <f t="shared" si="2"/>
        <v>(火)</v>
      </c>
      <c r="C106" s="113">
        <f t="shared" si="3"/>
        <v>227218</v>
      </c>
      <c r="D106" s="113">
        <v>49589</v>
      </c>
      <c r="E106" s="113">
        <v>510</v>
      </c>
      <c r="F106" s="113">
        <v>18</v>
      </c>
      <c r="G106" s="113">
        <v>159660</v>
      </c>
      <c r="H106" s="113">
        <v>15788</v>
      </c>
      <c r="I106" s="113">
        <v>1653</v>
      </c>
      <c r="J106" s="113">
        <v>2387</v>
      </c>
      <c r="K106" s="113">
        <v>8</v>
      </c>
      <c r="L106" s="113">
        <v>1</v>
      </c>
      <c r="M106" s="113">
        <v>6147</v>
      </c>
      <c r="N106" s="113">
        <v>423</v>
      </c>
      <c r="O106" s="113">
        <v>125</v>
      </c>
    </row>
    <row r="107" spans="1:15">
      <c r="A107" s="126">
        <v>44508</v>
      </c>
      <c r="B107" s="130" t="str">
        <f t="shared" si="2"/>
        <v>(月)</v>
      </c>
      <c r="C107" s="113">
        <f t="shared" si="3"/>
        <v>230362</v>
      </c>
      <c r="D107" s="113">
        <v>47223</v>
      </c>
      <c r="E107" s="113">
        <v>817</v>
      </c>
      <c r="F107" s="113">
        <v>15</v>
      </c>
      <c r="G107" s="113">
        <v>162308</v>
      </c>
      <c r="H107" s="113">
        <v>18102</v>
      </c>
      <c r="I107" s="113">
        <v>1897</v>
      </c>
      <c r="J107" s="113">
        <v>2259</v>
      </c>
      <c r="K107" s="113">
        <v>15</v>
      </c>
      <c r="L107" s="113">
        <v>0</v>
      </c>
      <c r="M107" s="113">
        <v>5926</v>
      </c>
      <c r="N107" s="113">
        <v>372</v>
      </c>
      <c r="O107" s="113">
        <v>152</v>
      </c>
    </row>
    <row r="108" spans="1:15">
      <c r="A108" s="126">
        <v>44507</v>
      </c>
      <c r="B108" s="130" t="str">
        <f t="shared" si="2"/>
        <v>(日)</v>
      </c>
      <c r="C108" s="113">
        <f t="shared" si="3"/>
        <v>350880</v>
      </c>
      <c r="D108" s="113">
        <v>71274</v>
      </c>
      <c r="E108" s="113">
        <v>2170</v>
      </c>
      <c r="F108" s="113">
        <v>9</v>
      </c>
      <c r="G108" s="113">
        <v>234454</v>
      </c>
      <c r="H108" s="113">
        <v>41413</v>
      </c>
      <c r="I108" s="113">
        <v>1560</v>
      </c>
      <c r="J108" s="113">
        <v>2577</v>
      </c>
      <c r="K108" s="113">
        <v>98</v>
      </c>
      <c r="L108" s="113">
        <v>2</v>
      </c>
      <c r="M108" s="113">
        <v>5903</v>
      </c>
      <c r="N108" s="113">
        <v>826</v>
      </c>
      <c r="O108" s="113">
        <v>55</v>
      </c>
    </row>
    <row r="109" spans="1:15">
      <c r="A109" s="126">
        <v>44506</v>
      </c>
      <c r="B109" s="130" t="str">
        <f t="shared" si="2"/>
        <v>(土)</v>
      </c>
      <c r="C109" s="113">
        <f t="shared" si="3"/>
        <v>554576</v>
      </c>
      <c r="D109" s="113">
        <v>113160</v>
      </c>
      <c r="E109" s="113">
        <v>2973</v>
      </c>
      <c r="F109" s="113">
        <v>12</v>
      </c>
      <c r="G109" s="113">
        <v>388435</v>
      </c>
      <c r="H109" s="113">
        <v>48535</v>
      </c>
      <c r="I109" s="113">
        <v>1461</v>
      </c>
      <c r="J109" s="113">
        <v>3651</v>
      </c>
      <c r="K109" s="113">
        <v>103</v>
      </c>
      <c r="L109" s="113">
        <v>2</v>
      </c>
      <c r="M109" s="113">
        <v>8669</v>
      </c>
      <c r="N109" s="113">
        <v>801</v>
      </c>
      <c r="O109" s="113">
        <v>56</v>
      </c>
    </row>
    <row r="110" spans="1:15">
      <c r="A110" s="126">
        <v>44505</v>
      </c>
      <c r="B110" s="130" t="str">
        <f t="shared" si="2"/>
        <v>(金)</v>
      </c>
      <c r="C110" s="113">
        <f t="shared" si="3"/>
        <v>411596</v>
      </c>
      <c r="D110" s="113">
        <v>83071</v>
      </c>
      <c r="E110" s="113">
        <v>1299</v>
      </c>
      <c r="F110" s="113">
        <v>12</v>
      </c>
      <c r="G110" s="113">
        <v>294305</v>
      </c>
      <c r="H110" s="113">
        <v>31366</v>
      </c>
      <c r="I110" s="113">
        <v>1543</v>
      </c>
      <c r="J110" s="113">
        <v>3422</v>
      </c>
      <c r="K110" s="113">
        <v>38</v>
      </c>
      <c r="L110" s="113">
        <v>1</v>
      </c>
      <c r="M110" s="113">
        <v>8728</v>
      </c>
      <c r="N110" s="113">
        <v>495</v>
      </c>
      <c r="O110" s="113">
        <v>85</v>
      </c>
    </row>
    <row r="111" spans="1:15">
      <c r="A111" s="126">
        <v>44504</v>
      </c>
      <c r="B111" s="130" t="str">
        <f t="shared" si="2"/>
        <v>(木)</v>
      </c>
      <c r="C111" s="113">
        <f t="shared" si="3"/>
        <v>327643</v>
      </c>
      <c r="D111" s="113">
        <v>53341</v>
      </c>
      <c r="E111" s="113">
        <v>1384</v>
      </c>
      <c r="F111" s="113">
        <v>9</v>
      </c>
      <c r="G111" s="113">
        <v>245451</v>
      </c>
      <c r="H111" s="113">
        <v>25974</v>
      </c>
      <c r="I111" s="113">
        <v>1484</v>
      </c>
      <c r="J111" s="113">
        <v>2550</v>
      </c>
      <c r="K111" s="113">
        <v>28</v>
      </c>
      <c r="L111" s="113">
        <v>0</v>
      </c>
      <c r="M111" s="113">
        <v>9365</v>
      </c>
      <c r="N111" s="113">
        <v>624</v>
      </c>
      <c r="O111" s="113">
        <v>83</v>
      </c>
    </row>
    <row r="112" spans="1:15">
      <c r="A112" s="126">
        <v>44503</v>
      </c>
      <c r="B112" s="130" t="str">
        <f t="shared" si="2"/>
        <v>(水)</v>
      </c>
      <c r="C112" s="113">
        <f t="shared" si="3"/>
        <v>99093</v>
      </c>
      <c r="D112" s="113">
        <v>20731</v>
      </c>
      <c r="E112" s="113">
        <v>957</v>
      </c>
      <c r="F112" s="113">
        <v>2</v>
      </c>
      <c r="G112" s="113">
        <v>55394</v>
      </c>
      <c r="H112" s="113">
        <v>20987</v>
      </c>
      <c r="I112" s="113">
        <v>1022</v>
      </c>
      <c r="J112" s="113">
        <v>842</v>
      </c>
      <c r="K112" s="113">
        <v>24</v>
      </c>
      <c r="L112" s="113">
        <v>1</v>
      </c>
      <c r="M112" s="113">
        <v>1609</v>
      </c>
      <c r="N112" s="113">
        <v>532</v>
      </c>
      <c r="O112" s="113">
        <v>49</v>
      </c>
    </row>
    <row r="113" spans="1:15">
      <c r="A113" s="126">
        <v>44502</v>
      </c>
      <c r="B113" s="130" t="str">
        <f t="shared" si="2"/>
        <v>(火)</v>
      </c>
      <c r="C113" s="113">
        <f t="shared" si="3"/>
        <v>312980</v>
      </c>
      <c r="D113" s="113">
        <v>36361</v>
      </c>
      <c r="E113" s="113">
        <v>2171</v>
      </c>
      <c r="F113" s="113">
        <v>50</v>
      </c>
      <c r="G113" s="113">
        <v>245990</v>
      </c>
      <c r="H113" s="113">
        <v>26305</v>
      </c>
      <c r="I113" s="113">
        <v>2103</v>
      </c>
      <c r="J113" s="113">
        <v>1711</v>
      </c>
      <c r="K113" s="113">
        <v>81</v>
      </c>
      <c r="L113" s="113">
        <v>3</v>
      </c>
      <c r="M113" s="113">
        <v>9297</v>
      </c>
      <c r="N113" s="113">
        <v>577</v>
      </c>
      <c r="O113" s="113">
        <v>101</v>
      </c>
    </row>
    <row r="114" spans="1:15">
      <c r="A114" s="126">
        <v>44501</v>
      </c>
      <c r="B114" s="130" t="str">
        <f t="shared" si="2"/>
        <v>(月)</v>
      </c>
      <c r="C114" s="113">
        <f t="shared" si="3"/>
        <v>333613</v>
      </c>
      <c r="D114" s="113">
        <v>54496</v>
      </c>
      <c r="E114" s="113">
        <v>2501</v>
      </c>
      <c r="F114" s="113">
        <v>6</v>
      </c>
      <c r="G114" s="113">
        <v>250764</v>
      </c>
      <c r="H114" s="113">
        <v>23892</v>
      </c>
      <c r="I114" s="113">
        <v>1954</v>
      </c>
      <c r="J114" s="113">
        <v>2484</v>
      </c>
      <c r="K114" s="113">
        <v>99</v>
      </c>
      <c r="L114" s="113">
        <v>0</v>
      </c>
      <c r="M114" s="113">
        <v>9672</v>
      </c>
      <c r="N114" s="113">
        <v>552</v>
      </c>
      <c r="O114" s="113">
        <v>102</v>
      </c>
    </row>
    <row r="115" spans="1:15">
      <c r="A115" s="126">
        <v>44500</v>
      </c>
      <c r="B115" s="130" t="str">
        <f t="shared" si="2"/>
        <v>(日)</v>
      </c>
      <c r="C115" s="113">
        <f t="shared" si="3"/>
        <v>526653</v>
      </c>
      <c r="D115" s="113">
        <v>109728</v>
      </c>
      <c r="E115" s="113">
        <v>9837</v>
      </c>
      <c r="F115" s="113">
        <v>5</v>
      </c>
      <c r="G115" s="113">
        <v>345596</v>
      </c>
      <c r="H115" s="113">
        <v>60316</v>
      </c>
      <c r="I115" s="113">
        <v>1171</v>
      </c>
      <c r="J115" s="113">
        <v>3229</v>
      </c>
      <c r="K115" s="113">
        <v>289</v>
      </c>
      <c r="L115" s="113">
        <v>0</v>
      </c>
      <c r="M115" s="113">
        <v>8052</v>
      </c>
      <c r="N115" s="113">
        <v>1120</v>
      </c>
      <c r="O115" s="113">
        <v>50</v>
      </c>
    </row>
    <row r="116" spans="1:15">
      <c r="A116" s="126">
        <v>44499</v>
      </c>
      <c r="B116" s="130" t="str">
        <f t="shared" si="2"/>
        <v>(土)</v>
      </c>
      <c r="C116" s="113">
        <f t="shared" si="3"/>
        <v>750733</v>
      </c>
      <c r="D116" s="113">
        <v>169092</v>
      </c>
      <c r="E116" s="113">
        <v>12944</v>
      </c>
      <c r="F116" s="113">
        <v>18</v>
      </c>
      <c r="G116" s="113">
        <v>495256</v>
      </c>
      <c r="H116" s="113">
        <v>71840</v>
      </c>
      <c r="I116" s="113">
        <v>1583</v>
      </c>
      <c r="J116" s="113">
        <v>4628</v>
      </c>
      <c r="K116" s="113">
        <v>356</v>
      </c>
      <c r="L116" s="113">
        <v>2</v>
      </c>
      <c r="M116" s="113">
        <v>10541</v>
      </c>
      <c r="N116" s="113">
        <v>898</v>
      </c>
      <c r="O116" s="113">
        <v>53</v>
      </c>
    </row>
    <row r="117" spans="1:15">
      <c r="A117" s="126">
        <v>44498</v>
      </c>
      <c r="B117" s="130" t="str">
        <f t="shared" si="2"/>
        <v>(金)</v>
      </c>
      <c r="C117" s="113">
        <f t="shared" si="3"/>
        <v>557138</v>
      </c>
      <c r="D117" s="113">
        <v>123758</v>
      </c>
      <c r="E117" s="113">
        <v>7375</v>
      </c>
      <c r="F117" s="113">
        <v>36</v>
      </c>
      <c r="G117" s="113">
        <v>372019</v>
      </c>
      <c r="H117" s="113">
        <v>51685</v>
      </c>
      <c r="I117" s="113">
        <v>2265</v>
      </c>
      <c r="J117" s="113">
        <v>4348</v>
      </c>
      <c r="K117" s="113">
        <v>209</v>
      </c>
      <c r="L117" s="113">
        <v>4</v>
      </c>
      <c r="M117" s="113">
        <v>10543</v>
      </c>
      <c r="N117" s="113">
        <v>547</v>
      </c>
      <c r="O117" s="113">
        <v>100</v>
      </c>
    </row>
    <row r="118" spans="1:15">
      <c r="A118" s="126">
        <v>44497</v>
      </c>
      <c r="B118" s="130" t="str">
        <f t="shared" si="2"/>
        <v>(木)</v>
      </c>
      <c r="C118" s="113">
        <f t="shared" si="3"/>
        <v>436223</v>
      </c>
      <c r="D118" s="113">
        <v>95999</v>
      </c>
      <c r="E118" s="113">
        <v>6586</v>
      </c>
      <c r="F118" s="113">
        <v>63</v>
      </c>
      <c r="G118" s="113">
        <v>290259</v>
      </c>
      <c r="H118" s="113">
        <v>41939</v>
      </c>
      <c r="I118" s="113">
        <v>1377</v>
      </c>
      <c r="J118" s="113">
        <v>4147</v>
      </c>
      <c r="K118" s="113">
        <v>179</v>
      </c>
      <c r="L118" s="113">
        <v>9</v>
      </c>
      <c r="M118" s="113">
        <v>10776</v>
      </c>
      <c r="N118" s="113">
        <v>572</v>
      </c>
      <c r="O118" s="113">
        <v>82</v>
      </c>
    </row>
    <row r="119" spans="1:15">
      <c r="A119" s="126">
        <v>44496</v>
      </c>
      <c r="B119" s="130" t="str">
        <f t="shared" si="2"/>
        <v>(水)</v>
      </c>
      <c r="C119" s="113">
        <f t="shared" si="3"/>
        <v>451213</v>
      </c>
      <c r="D119" s="113">
        <v>98257</v>
      </c>
      <c r="E119" s="113">
        <v>7493</v>
      </c>
      <c r="F119" s="113">
        <v>54</v>
      </c>
      <c r="G119" s="113">
        <v>302131</v>
      </c>
      <c r="H119" s="113">
        <v>41343</v>
      </c>
      <c r="I119" s="113">
        <v>1935</v>
      </c>
      <c r="J119" s="113">
        <v>4322</v>
      </c>
      <c r="K119" s="113">
        <v>216</v>
      </c>
      <c r="L119" s="113">
        <v>8</v>
      </c>
      <c r="M119" s="113">
        <v>11649</v>
      </c>
      <c r="N119" s="113">
        <v>526</v>
      </c>
      <c r="O119" s="113">
        <v>107</v>
      </c>
    </row>
    <row r="120" spans="1:15">
      <c r="A120" s="126">
        <v>44495</v>
      </c>
      <c r="B120" s="130" t="str">
        <f t="shared" si="2"/>
        <v>(火)</v>
      </c>
      <c r="C120" s="113">
        <f t="shared" si="3"/>
        <v>473778</v>
      </c>
      <c r="D120" s="113">
        <v>108417</v>
      </c>
      <c r="E120" s="113">
        <v>4965</v>
      </c>
      <c r="F120" s="113">
        <v>65</v>
      </c>
      <c r="G120" s="113">
        <v>317872</v>
      </c>
      <c r="H120" s="113">
        <v>41134</v>
      </c>
      <c r="I120" s="113">
        <v>1325</v>
      </c>
      <c r="J120" s="113">
        <v>4946</v>
      </c>
      <c r="K120" s="113">
        <v>153</v>
      </c>
      <c r="L120" s="113">
        <v>4</v>
      </c>
      <c r="M120" s="113">
        <v>12868</v>
      </c>
      <c r="N120" s="113">
        <v>682</v>
      </c>
      <c r="O120" s="113">
        <v>63</v>
      </c>
    </row>
    <row r="121" spans="1:15">
      <c r="A121" s="126">
        <v>44494</v>
      </c>
      <c r="B121" s="130" t="str">
        <f t="shared" si="2"/>
        <v>(月)</v>
      </c>
      <c r="C121" s="113">
        <f t="shared" si="3"/>
        <v>464732</v>
      </c>
      <c r="D121" s="113">
        <v>104113</v>
      </c>
      <c r="E121" s="113">
        <v>5836</v>
      </c>
      <c r="F121" s="113">
        <v>29</v>
      </c>
      <c r="G121" s="113">
        <v>309465</v>
      </c>
      <c r="H121" s="113">
        <v>44092</v>
      </c>
      <c r="I121" s="113">
        <v>1197</v>
      </c>
      <c r="J121" s="113">
        <v>4319</v>
      </c>
      <c r="K121" s="113">
        <v>164</v>
      </c>
      <c r="L121" s="113">
        <v>5</v>
      </c>
      <c r="M121" s="113">
        <v>12150</v>
      </c>
      <c r="N121" s="113">
        <v>581</v>
      </c>
      <c r="O121" s="113">
        <v>64</v>
      </c>
    </row>
    <row r="122" spans="1:15">
      <c r="A122" s="126">
        <v>44493</v>
      </c>
      <c r="B122" s="130" t="str">
        <f t="shared" si="2"/>
        <v>(日)</v>
      </c>
      <c r="C122" s="113">
        <f t="shared" si="3"/>
        <v>671543</v>
      </c>
      <c r="D122" s="113">
        <v>150230</v>
      </c>
      <c r="E122" s="113">
        <v>17041</v>
      </c>
      <c r="F122" s="113">
        <v>22</v>
      </c>
      <c r="G122" s="113">
        <v>419115</v>
      </c>
      <c r="H122" s="113">
        <v>83995</v>
      </c>
      <c r="I122" s="113">
        <v>1140</v>
      </c>
      <c r="J122" s="113">
        <v>4484</v>
      </c>
      <c r="K122" s="113">
        <v>541</v>
      </c>
      <c r="L122" s="113">
        <v>2</v>
      </c>
      <c r="M122" s="113">
        <v>8998</v>
      </c>
      <c r="N122" s="113">
        <v>1085</v>
      </c>
      <c r="O122" s="113">
        <v>52</v>
      </c>
    </row>
    <row r="123" spans="1:15">
      <c r="A123" s="126">
        <v>44492</v>
      </c>
      <c r="B123" s="130" t="str">
        <f t="shared" si="2"/>
        <v>(土)</v>
      </c>
      <c r="C123" s="113">
        <f t="shared" si="3"/>
        <v>930044</v>
      </c>
      <c r="D123" s="113">
        <v>239547</v>
      </c>
      <c r="E123" s="113">
        <v>26220</v>
      </c>
      <c r="F123" s="113">
        <v>57</v>
      </c>
      <c r="G123" s="113">
        <v>553937</v>
      </c>
      <c r="H123" s="113">
        <v>109501</v>
      </c>
      <c r="I123" s="113">
        <v>782</v>
      </c>
      <c r="J123" s="113">
        <v>5876</v>
      </c>
      <c r="K123" s="113">
        <v>732</v>
      </c>
      <c r="L123" s="113">
        <v>4</v>
      </c>
      <c r="M123" s="113">
        <v>11003</v>
      </c>
      <c r="N123" s="113">
        <v>988</v>
      </c>
      <c r="O123" s="113">
        <v>27</v>
      </c>
    </row>
    <row r="124" spans="1:15">
      <c r="A124" s="126">
        <v>44491</v>
      </c>
      <c r="B124" s="130" t="str">
        <f t="shared" si="2"/>
        <v>(金)</v>
      </c>
      <c r="C124" s="113">
        <f t="shared" si="3"/>
        <v>694401</v>
      </c>
      <c r="D124" s="113">
        <v>180660</v>
      </c>
      <c r="E124" s="113">
        <v>13566</v>
      </c>
      <c r="F124" s="113">
        <v>43</v>
      </c>
      <c r="G124" s="113">
        <v>415004</v>
      </c>
      <c r="H124" s="113">
        <v>84043</v>
      </c>
      <c r="I124" s="113">
        <v>1085</v>
      </c>
      <c r="J124" s="113">
        <v>5252</v>
      </c>
      <c r="K124" s="113">
        <v>286</v>
      </c>
      <c r="L124" s="113">
        <v>4</v>
      </c>
      <c r="M124" s="113">
        <v>11857</v>
      </c>
      <c r="N124" s="113">
        <v>603</v>
      </c>
      <c r="O124" s="113">
        <v>31</v>
      </c>
    </row>
    <row r="125" spans="1:15">
      <c r="A125" s="126">
        <v>44490</v>
      </c>
      <c r="B125" s="130" t="str">
        <f t="shared" si="2"/>
        <v>(木)</v>
      </c>
      <c r="C125" s="113">
        <f t="shared" si="3"/>
        <v>538293</v>
      </c>
      <c r="D125" s="113">
        <v>139080</v>
      </c>
      <c r="E125" s="113">
        <v>9360</v>
      </c>
      <c r="F125" s="113">
        <v>83</v>
      </c>
      <c r="G125" s="113">
        <v>337366</v>
      </c>
      <c r="H125" s="113">
        <v>50087</v>
      </c>
      <c r="I125" s="113">
        <v>2317</v>
      </c>
      <c r="J125" s="113">
        <v>5392</v>
      </c>
      <c r="K125" s="113">
        <v>276</v>
      </c>
      <c r="L125" s="113">
        <v>6</v>
      </c>
      <c r="M125" s="113">
        <v>11705</v>
      </c>
      <c r="N125" s="113">
        <v>648</v>
      </c>
      <c r="O125" s="113">
        <v>90</v>
      </c>
    </row>
    <row r="126" spans="1:15">
      <c r="A126" s="126">
        <v>44489</v>
      </c>
      <c r="B126" s="130" t="str">
        <f t="shared" si="2"/>
        <v>(水)</v>
      </c>
      <c r="C126" s="113">
        <f t="shared" si="3"/>
        <v>580677</v>
      </c>
      <c r="D126" s="113">
        <v>153563</v>
      </c>
      <c r="E126" s="113">
        <v>11908</v>
      </c>
      <c r="F126" s="113">
        <v>31</v>
      </c>
      <c r="G126" s="113">
        <v>352151</v>
      </c>
      <c r="H126" s="113">
        <v>61057</v>
      </c>
      <c r="I126" s="113">
        <v>1967</v>
      </c>
      <c r="J126" s="113">
        <v>6335</v>
      </c>
      <c r="K126" s="113">
        <v>451</v>
      </c>
      <c r="L126" s="113">
        <v>4</v>
      </c>
      <c r="M126" s="113">
        <v>13027</v>
      </c>
      <c r="N126" s="113">
        <v>641</v>
      </c>
      <c r="O126" s="113">
        <v>73</v>
      </c>
    </row>
    <row r="127" spans="1:15">
      <c r="A127" s="126">
        <v>44488</v>
      </c>
      <c r="B127" s="130" t="str">
        <f t="shared" si="2"/>
        <v>(火)</v>
      </c>
      <c r="C127" s="113">
        <f t="shared" si="3"/>
        <v>594051</v>
      </c>
      <c r="D127" s="113">
        <v>165550</v>
      </c>
      <c r="E127" s="113">
        <v>8043</v>
      </c>
      <c r="F127" s="113">
        <v>74</v>
      </c>
      <c r="G127" s="113">
        <v>355645</v>
      </c>
      <c r="H127" s="113">
        <v>64169</v>
      </c>
      <c r="I127" s="113">
        <v>570</v>
      </c>
      <c r="J127" s="113">
        <v>6598</v>
      </c>
      <c r="K127" s="113">
        <v>256</v>
      </c>
      <c r="L127" s="113">
        <v>14</v>
      </c>
      <c r="M127" s="113">
        <v>13773</v>
      </c>
      <c r="N127" s="113">
        <v>785</v>
      </c>
      <c r="O127" s="113">
        <v>18</v>
      </c>
    </row>
    <row r="128" spans="1:15">
      <c r="A128" s="126">
        <v>44487</v>
      </c>
      <c r="B128" s="130" t="str">
        <f t="shared" si="2"/>
        <v>(月)</v>
      </c>
      <c r="C128" s="113">
        <f t="shared" si="3"/>
        <v>556464</v>
      </c>
      <c r="D128" s="113">
        <v>166656</v>
      </c>
      <c r="E128" s="113">
        <v>10040</v>
      </c>
      <c r="F128" s="113">
        <v>30</v>
      </c>
      <c r="G128" s="113">
        <v>327068</v>
      </c>
      <c r="H128" s="113">
        <v>52606</v>
      </c>
      <c r="I128" s="113">
        <v>64</v>
      </c>
      <c r="J128" s="113">
        <v>6168</v>
      </c>
      <c r="K128" s="113">
        <v>262</v>
      </c>
      <c r="L128" s="113">
        <v>3</v>
      </c>
      <c r="M128" s="113">
        <v>12124</v>
      </c>
      <c r="N128" s="113">
        <v>663</v>
      </c>
      <c r="O128" s="113">
        <v>4</v>
      </c>
    </row>
    <row r="129" spans="1:15">
      <c r="A129" s="126">
        <v>44486</v>
      </c>
      <c r="B129" s="130" t="str">
        <f t="shared" si="2"/>
        <v>(日)</v>
      </c>
      <c r="C129" s="113">
        <f t="shared" si="3"/>
        <v>746480</v>
      </c>
      <c r="D129" s="113">
        <v>226576</v>
      </c>
      <c r="E129" s="113">
        <v>22914</v>
      </c>
      <c r="F129" s="113">
        <v>13</v>
      </c>
      <c r="G129" s="113">
        <v>375919</v>
      </c>
      <c r="H129" s="113">
        <v>120457</v>
      </c>
      <c r="I129" s="113">
        <v>601</v>
      </c>
      <c r="J129" s="113">
        <v>5690</v>
      </c>
      <c r="K129" s="113">
        <v>612</v>
      </c>
      <c r="L129" s="113">
        <v>0</v>
      </c>
      <c r="M129" s="113">
        <v>7144</v>
      </c>
      <c r="N129" s="113">
        <v>1198</v>
      </c>
      <c r="O129" s="113">
        <v>36</v>
      </c>
    </row>
    <row r="130" spans="1:15">
      <c r="A130" s="126">
        <v>44485</v>
      </c>
      <c r="B130" s="130" t="str">
        <f t="shared" si="2"/>
        <v>(土)</v>
      </c>
      <c r="C130" s="113">
        <f t="shared" si="3"/>
        <v>1057756</v>
      </c>
      <c r="D130" s="113">
        <v>370418</v>
      </c>
      <c r="E130" s="113">
        <v>28112</v>
      </c>
      <c r="F130" s="113">
        <v>17</v>
      </c>
      <c r="G130" s="113">
        <v>508225</v>
      </c>
      <c r="H130" s="113">
        <v>150633</v>
      </c>
      <c r="I130" s="113">
        <v>351</v>
      </c>
      <c r="J130" s="113">
        <v>7925</v>
      </c>
      <c r="K130" s="113">
        <v>547</v>
      </c>
      <c r="L130" s="113">
        <v>1</v>
      </c>
      <c r="M130" s="113">
        <v>9368</v>
      </c>
      <c r="N130" s="113">
        <v>993</v>
      </c>
      <c r="O130" s="113">
        <v>20</v>
      </c>
    </row>
    <row r="131" spans="1:15">
      <c r="A131" s="126">
        <v>44484</v>
      </c>
      <c r="B131" s="130" t="str">
        <f t="shared" si="2"/>
        <v>(金)</v>
      </c>
      <c r="C131" s="113">
        <f t="shared" si="3"/>
        <v>820312</v>
      </c>
      <c r="D131" s="113">
        <v>283068</v>
      </c>
      <c r="E131" s="113">
        <v>20652</v>
      </c>
      <c r="F131" s="113">
        <v>235</v>
      </c>
      <c r="G131" s="113">
        <v>385435</v>
      </c>
      <c r="H131" s="113">
        <v>130796</v>
      </c>
      <c r="I131" s="113">
        <v>126</v>
      </c>
      <c r="J131" s="113">
        <v>7990</v>
      </c>
      <c r="K131" s="113">
        <v>386</v>
      </c>
      <c r="L131" s="113">
        <v>19</v>
      </c>
      <c r="M131" s="113">
        <v>10796</v>
      </c>
      <c r="N131" s="113">
        <v>681</v>
      </c>
      <c r="O131" s="113">
        <v>4</v>
      </c>
    </row>
    <row r="132" spans="1:15">
      <c r="A132" s="126">
        <v>44483</v>
      </c>
      <c r="B132" s="130" t="str">
        <f t="shared" si="2"/>
        <v>(木)</v>
      </c>
      <c r="C132" s="113">
        <f>SUM(D132:I132)</f>
        <v>515834</v>
      </c>
      <c r="D132" s="113">
        <v>246959</v>
      </c>
      <c r="E132" s="113">
        <v>16085</v>
      </c>
      <c r="F132" s="113">
        <v>73</v>
      </c>
      <c r="G132" s="113">
        <v>149678</v>
      </c>
      <c r="H132" s="113">
        <v>102693</v>
      </c>
      <c r="I132" s="113">
        <v>346</v>
      </c>
      <c r="J132" s="113">
        <v>9054</v>
      </c>
      <c r="K132" s="113">
        <v>414</v>
      </c>
      <c r="L132" s="113">
        <v>5</v>
      </c>
      <c r="M132" s="113">
        <v>4147</v>
      </c>
      <c r="N132" s="113">
        <v>807</v>
      </c>
      <c r="O132" s="113">
        <v>41</v>
      </c>
    </row>
    <row r="133" spans="1:15">
      <c r="A133" s="126">
        <v>44482</v>
      </c>
      <c r="B133" s="130" t="str">
        <f t="shared" si="2"/>
        <v>(水)</v>
      </c>
      <c r="C133" s="113">
        <f t="shared" ref="C133" si="4">SUM(D133:I133)</f>
        <v>579762</v>
      </c>
      <c r="D133" s="113">
        <v>124442</v>
      </c>
      <c r="E133" s="113">
        <v>17385</v>
      </c>
      <c r="F133" s="113">
        <v>34</v>
      </c>
      <c r="G133" s="113">
        <v>342525</v>
      </c>
      <c r="H133" s="113">
        <v>95300</v>
      </c>
      <c r="I133" s="113">
        <v>76</v>
      </c>
      <c r="J133" s="113">
        <v>4470</v>
      </c>
      <c r="K133" s="113">
        <v>411</v>
      </c>
      <c r="L133" s="113">
        <v>11</v>
      </c>
      <c r="M133" s="113">
        <v>11933</v>
      </c>
      <c r="N133" s="113">
        <v>799</v>
      </c>
      <c r="O133" s="113">
        <v>2</v>
      </c>
    </row>
    <row r="134" spans="1:15">
      <c r="A134" s="126">
        <v>44481</v>
      </c>
      <c r="B134" s="130" t="str">
        <f t="shared" si="2"/>
        <v>(火)</v>
      </c>
      <c r="C134" s="113">
        <f>SUM(D134:I134)</f>
        <v>715756</v>
      </c>
      <c r="D134" s="113">
        <v>255448</v>
      </c>
      <c r="E134" s="113">
        <v>14804</v>
      </c>
      <c r="F134" s="113">
        <v>64</v>
      </c>
      <c r="G134" s="113">
        <v>341249</v>
      </c>
      <c r="H134" s="113">
        <v>104105</v>
      </c>
      <c r="I134" s="113">
        <v>86</v>
      </c>
      <c r="J134" s="113">
        <v>9703</v>
      </c>
      <c r="K134" s="113">
        <v>336</v>
      </c>
      <c r="L134" s="113">
        <v>6</v>
      </c>
      <c r="M134" s="113">
        <v>12505</v>
      </c>
      <c r="N134" s="113">
        <v>878</v>
      </c>
      <c r="O134" s="113">
        <v>4</v>
      </c>
    </row>
    <row r="135" spans="1:15">
      <c r="A135" s="126">
        <v>44480</v>
      </c>
      <c r="B135" s="130" t="str">
        <f t="shared" ref="B135:B198" si="5">"(" &amp; TEXT(A135,"aaa") &amp; ")"</f>
        <v>(月)</v>
      </c>
      <c r="C135" s="113">
        <f t="shared" ref="C135:C146" si="6">SUM(D135:I135)</f>
        <v>501727</v>
      </c>
      <c r="D135" s="113">
        <v>268552</v>
      </c>
      <c r="E135" s="113">
        <v>16139</v>
      </c>
      <c r="F135" s="113">
        <v>47</v>
      </c>
      <c r="G135" s="113">
        <v>115717</v>
      </c>
      <c r="H135" s="113">
        <v>101122</v>
      </c>
      <c r="I135" s="113">
        <v>150</v>
      </c>
      <c r="J135" s="113">
        <v>10142</v>
      </c>
      <c r="K135" s="113">
        <v>312</v>
      </c>
      <c r="L135" s="113">
        <v>6</v>
      </c>
      <c r="M135" s="113">
        <v>3175</v>
      </c>
      <c r="N135" s="113">
        <v>773</v>
      </c>
      <c r="O135" s="113">
        <v>5</v>
      </c>
    </row>
    <row r="136" spans="1:15">
      <c r="A136" s="126">
        <v>44479</v>
      </c>
      <c r="B136" s="130" t="str">
        <f t="shared" si="5"/>
        <v>(日)</v>
      </c>
      <c r="C136" s="113">
        <f t="shared" si="6"/>
        <v>979669</v>
      </c>
      <c r="D136" s="113">
        <v>337531</v>
      </c>
      <c r="E136" s="113">
        <v>41729</v>
      </c>
      <c r="F136" s="113">
        <v>54</v>
      </c>
      <c r="G136" s="113">
        <v>446008</v>
      </c>
      <c r="H136" s="113">
        <v>154038</v>
      </c>
      <c r="I136" s="113">
        <v>309</v>
      </c>
      <c r="J136" s="113">
        <v>7862</v>
      </c>
      <c r="K136" s="113">
        <v>833</v>
      </c>
      <c r="L136" s="113">
        <v>2</v>
      </c>
      <c r="M136" s="113">
        <v>8186</v>
      </c>
      <c r="N136" s="113">
        <v>1263</v>
      </c>
      <c r="O136" s="113">
        <v>8</v>
      </c>
    </row>
    <row r="137" spans="1:15">
      <c r="A137" s="126">
        <v>44478</v>
      </c>
      <c r="B137" s="130" t="str">
        <f t="shared" si="5"/>
        <v>(土)</v>
      </c>
      <c r="C137" s="113">
        <f t="shared" si="6"/>
        <v>1331249</v>
      </c>
      <c r="D137" s="113">
        <v>461598</v>
      </c>
      <c r="E137" s="113">
        <v>46879</v>
      </c>
      <c r="F137" s="113">
        <v>130</v>
      </c>
      <c r="G137" s="113">
        <v>619379</v>
      </c>
      <c r="H137" s="113">
        <v>202898</v>
      </c>
      <c r="I137" s="113">
        <v>365</v>
      </c>
      <c r="J137" s="113">
        <v>9597</v>
      </c>
      <c r="K137" s="113">
        <v>762</v>
      </c>
      <c r="L137" s="113">
        <v>6</v>
      </c>
      <c r="M137" s="113">
        <v>11212</v>
      </c>
      <c r="N137" s="113">
        <v>1234</v>
      </c>
      <c r="O137" s="113">
        <v>9</v>
      </c>
    </row>
    <row r="138" spans="1:15">
      <c r="A138" s="126">
        <v>44477</v>
      </c>
      <c r="B138" s="130" t="str">
        <f t="shared" si="5"/>
        <v>(金)</v>
      </c>
      <c r="C138" s="113">
        <f t="shared" si="6"/>
        <v>1037459</v>
      </c>
      <c r="D138" s="113">
        <v>347974</v>
      </c>
      <c r="E138" s="113">
        <v>28900</v>
      </c>
      <c r="F138" s="113">
        <v>285</v>
      </c>
      <c r="G138" s="113">
        <v>474867</v>
      </c>
      <c r="H138" s="113">
        <v>185163</v>
      </c>
      <c r="I138" s="113">
        <v>270</v>
      </c>
      <c r="J138" s="113">
        <v>9747</v>
      </c>
      <c r="K138" s="113">
        <v>470</v>
      </c>
      <c r="L138" s="113">
        <v>53</v>
      </c>
      <c r="M138" s="113">
        <v>12021</v>
      </c>
      <c r="N138" s="113">
        <v>659</v>
      </c>
      <c r="O138" s="113">
        <v>7</v>
      </c>
    </row>
    <row r="139" spans="1:15">
      <c r="A139" s="126">
        <v>44476</v>
      </c>
      <c r="B139" s="130" t="str">
        <f t="shared" si="5"/>
        <v>(木)</v>
      </c>
      <c r="C139" s="113">
        <f t="shared" si="6"/>
        <v>854788</v>
      </c>
      <c r="D139" s="113">
        <v>293384</v>
      </c>
      <c r="E139" s="113">
        <v>23939</v>
      </c>
      <c r="F139" s="113">
        <v>451</v>
      </c>
      <c r="G139" s="113">
        <v>383004</v>
      </c>
      <c r="H139" s="113">
        <v>153498</v>
      </c>
      <c r="I139" s="113">
        <v>512</v>
      </c>
      <c r="J139" s="113">
        <v>10699</v>
      </c>
      <c r="K139" s="113">
        <v>561</v>
      </c>
      <c r="L139" s="113">
        <v>40</v>
      </c>
      <c r="M139" s="113">
        <v>12665</v>
      </c>
      <c r="N139" s="113">
        <v>926</v>
      </c>
      <c r="O139" s="113">
        <v>31</v>
      </c>
    </row>
    <row r="140" spans="1:15">
      <c r="A140" s="126">
        <v>44475</v>
      </c>
      <c r="B140" s="130" t="str">
        <f t="shared" si="5"/>
        <v>(水)</v>
      </c>
      <c r="C140" s="113">
        <f t="shared" si="6"/>
        <v>871514</v>
      </c>
      <c r="D140" s="113">
        <v>305631</v>
      </c>
      <c r="E140" s="113">
        <v>25249</v>
      </c>
      <c r="F140" s="113">
        <v>109</v>
      </c>
      <c r="G140" s="113">
        <v>393776</v>
      </c>
      <c r="H140" s="113">
        <v>146502</v>
      </c>
      <c r="I140" s="113">
        <v>247</v>
      </c>
      <c r="J140" s="113">
        <v>11647</v>
      </c>
      <c r="K140" s="113">
        <v>588</v>
      </c>
      <c r="L140" s="113">
        <v>6</v>
      </c>
      <c r="M140" s="113">
        <v>13911</v>
      </c>
      <c r="N140" s="113">
        <v>991</v>
      </c>
      <c r="O140" s="113">
        <v>8</v>
      </c>
    </row>
    <row r="141" spans="1:15">
      <c r="A141" s="126">
        <v>44474</v>
      </c>
      <c r="B141" s="130" t="str">
        <f t="shared" si="5"/>
        <v>(火)</v>
      </c>
      <c r="C141" s="113">
        <f t="shared" si="6"/>
        <v>901356</v>
      </c>
      <c r="D141" s="113">
        <v>321229</v>
      </c>
      <c r="E141" s="113">
        <v>24541</v>
      </c>
      <c r="F141" s="113">
        <v>110</v>
      </c>
      <c r="G141" s="113">
        <v>410015</v>
      </c>
      <c r="H141" s="113">
        <v>145213</v>
      </c>
      <c r="I141" s="113">
        <v>248</v>
      </c>
      <c r="J141" s="113">
        <v>12828</v>
      </c>
      <c r="K141" s="113">
        <v>552</v>
      </c>
      <c r="L141" s="113">
        <v>14</v>
      </c>
      <c r="M141" s="113">
        <v>14874</v>
      </c>
      <c r="N141" s="113">
        <v>812</v>
      </c>
      <c r="O141" s="113">
        <v>10</v>
      </c>
    </row>
    <row r="142" spans="1:15">
      <c r="A142" s="126">
        <v>44473</v>
      </c>
      <c r="B142" s="130" t="str">
        <f t="shared" si="5"/>
        <v>(月)</v>
      </c>
      <c r="C142" s="113">
        <f t="shared" si="6"/>
        <v>862751</v>
      </c>
      <c r="D142" s="113">
        <v>307762</v>
      </c>
      <c r="E142" s="113">
        <v>23068</v>
      </c>
      <c r="F142" s="113">
        <v>182</v>
      </c>
      <c r="G142" s="113">
        <v>385048</v>
      </c>
      <c r="H142" s="113">
        <v>146596</v>
      </c>
      <c r="I142" s="113">
        <v>95</v>
      </c>
      <c r="J142" s="113">
        <v>11990</v>
      </c>
      <c r="K142" s="113">
        <v>493</v>
      </c>
      <c r="L142" s="113">
        <v>12</v>
      </c>
      <c r="M142" s="113">
        <v>13765</v>
      </c>
      <c r="N142" s="113">
        <v>835</v>
      </c>
      <c r="O142" s="113">
        <v>5</v>
      </c>
    </row>
    <row r="143" spans="1:15">
      <c r="A143" s="126">
        <v>44472</v>
      </c>
      <c r="B143" s="130" t="str">
        <f t="shared" si="5"/>
        <v>(日)</v>
      </c>
      <c r="C143" s="113">
        <f t="shared" si="6"/>
        <v>1077252</v>
      </c>
      <c r="D143" s="113">
        <v>408475</v>
      </c>
      <c r="E143" s="113">
        <v>60007</v>
      </c>
      <c r="F143" s="113">
        <v>185</v>
      </c>
      <c r="G143" s="113">
        <v>443058</v>
      </c>
      <c r="H143" s="113">
        <v>165162</v>
      </c>
      <c r="I143" s="113">
        <v>365</v>
      </c>
      <c r="J143" s="113">
        <v>8614</v>
      </c>
      <c r="K143" s="113">
        <v>1116</v>
      </c>
      <c r="L143" s="113">
        <v>9</v>
      </c>
      <c r="M143" s="113">
        <v>8555</v>
      </c>
      <c r="N143" s="113">
        <v>1133</v>
      </c>
      <c r="O143" s="113">
        <v>6</v>
      </c>
    </row>
    <row r="144" spans="1:15">
      <c r="A144" s="126">
        <v>44471</v>
      </c>
      <c r="B144" s="130" t="str">
        <f t="shared" si="5"/>
        <v>(土)</v>
      </c>
      <c r="C144" s="113">
        <f t="shared" si="6"/>
        <v>1378787</v>
      </c>
      <c r="D144" s="113">
        <v>526344</v>
      </c>
      <c r="E144" s="113">
        <v>70863</v>
      </c>
      <c r="F144" s="113">
        <v>555</v>
      </c>
      <c r="G144" s="113">
        <v>596776</v>
      </c>
      <c r="H144" s="113">
        <v>183846</v>
      </c>
      <c r="I144" s="113">
        <v>403</v>
      </c>
      <c r="J144" s="113">
        <v>10394</v>
      </c>
      <c r="K144" s="113">
        <v>958</v>
      </c>
      <c r="L144" s="113">
        <v>66</v>
      </c>
      <c r="M144" s="113">
        <v>11334</v>
      </c>
      <c r="N144" s="113">
        <v>1028</v>
      </c>
      <c r="O144" s="113">
        <v>24</v>
      </c>
    </row>
    <row r="145" spans="1:15">
      <c r="A145" s="126">
        <v>44470</v>
      </c>
      <c r="B145" s="130" t="str">
        <f t="shared" si="5"/>
        <v>(金)</v>
      </c>
      <c r="C145" s="113">
        <f t="shared" si="6"/>
        <v>1080756</v>
      </c>
      <c r="D145" s="113">
        <v>394761</v>
      </c>
      <c r="E145" s="113">
        <v>44720</v>
      </c>
      <c r="F145" s="113">
        <v>245</v>
      </c>
      <c r="G145" s="113">
        <v>479325</v>
      </c>
      <c r="H145" s="113">
        <v>161595</v>
      </c>
      <c r="I145" s="113">
        <v>110</v>
      </c>
      <c r="J145" s="113">
        <v>11407</v>
      </c>
      <c r="K145" s="113">
        <v>516</v>
      </c>
      <c r="L145" s="113">
        <v>18</v>
      </c>
      <c r="M145" s="113">
        <v>12693</v>
      </c>
      <c r="N145" s="113">
        <v>672</v>
      </c>
      <c r="O145" s="113">
        <v>2</v>
      </c>
    </row>
    <row r="146" spans="1:15">
      <c r="A146" s="126">
        <v>44469</v>
      </c>
      <c r="B146" s="130" t="str">
        <f t="shared" si="5"/>
        <v>(木)</v>
      </c>
      <c r="C146" s="113">
        <f t="shared" si="6"/>
        <v>988901</v>
      </c>
      <c r="D146" s="113">
        <v>347167</v>
      </c>
      <c r="E146" s="113">
        <v>41177</v>
      </c>
      <c r="F146" s="113">
        <v>379</v>
      </c>
      <c r="G146" s="113">
        <v>439755</v>
      </c>
      <c r="H146" s="113">
        <v>160053</v>
      </c>
      <c r="I146" s="113">
        <v>370</v>
      </c>
      <c r="J146" s="113">
        <v>11941</v>
      </c>
      <c r="K146" s="113">
        <v>605</v>
      </c>
      <c r="L146" s="113">
        <v>28</v>
      </c>
      <c r="M146" s="113">
        <v>15251</v>
      </c>
      <c r="N146" s="113">
        <v>885</v>
      </c>
      <c r="O146" s="113">
        <v>22</v>
      </c>
    </row>
    <row r="147" spans="1:15">
      <c r="A147" s="126">
        <v>44468</v>
      </c>
      <c r="B147" s="130" t="str">
        <f t="shared" si="5"/>
        <v>(水)</v>
      </c>
      <c r="C147" s="113">
        <f>SUM(D147:I147)</f>
        <v>996655</v>
      </c>
      <c r="D147" s="113">
        <v>360512</v>
      </c>
      <c r="E147" s="113">
        <v>42432</v>
      </c>
      <c r="F147" s="113">
        <v>510</v>
      </c>
      <c r="G147" s="113">
        <v>450526</v>
      </c>
      <c r="H147" s="113">
        <v>142594</v>
      </c>
      <c r="I147" s="113">
        <v>81</v>
      </c>
      <c r="J147" s="113">
        <v>12842</v>
      </c>
      <c r="K147" s="113">
        <v>595</v>
      </c>
      <c r="L147" s="113">
        <v>29</v>
      </c>
      <c r="M147" s="113">
        <v>16464</v>
      </c>
      <c r="N147" s="113">
        <v>959</v>
      </c>
      <c r="O147" s="113">
        <v>5</v>
      </c>
    </row>
    <row r="148" spans="1:15">
      <c r="A148" s="126">
        <v>44467</v>
      </c>
      <c r="B148" s="130" t="str">
        <f t="shared" si="5"/>
        <v>(火)</v>
      </c>
      <c r="C148" s="113">
        <f t="shared" ref="C148:C153" si="7">SUM(D148:I148)</f>
        <v>1028892</v>
      </c>
      <c r="D148" s="113">
        <v>365286</v>
      </c>
      <c r="E148" s="113">
        <v>41373</v>
      </c>
      <c r="F148" s="113">
        <v>348</v>
      </c>
      <c r="G148" s="113">
        <v>486525</v>
      </c>
      <c r="H148" s="113">
        <v>135248</v>
      </c>
      <c r="I148" s="113">
        <v>112</v>
      </c>
      <c r="J148" s="113">
        <v>13750</v>
      </c>
      <c r="K148" s="113">
        <v>665</v>
      </c>
      <c r="L148" s="113">
        <v>45</v>
      </c>
      <c r="M148" s="113">
        <v>18373</v>
      </c>
      <c r="N148" s="113">
        <v>892</v>
      </c>
      <c r="O148" s="113">
        <v>10</v>
      </c>
    </row>
    <row r="149" spans="1:15">
      <c r="A149" s="126">
        <v>44466</v>
      </c>
      <c r="B149" s="130" t="str">
        <f t="shared" si="5"/>
        <v>(月)</v>
      </c>
      <c r="C149" s="113">
        <f t="shared" si="7"/>
        <v>992752</v>
      </c>
      <c r="D149" s="113">
        <v>332592</v>
      </c>
      <c r="E149" s="113">
        <v>43954</v>
      </c>
      <c r="F149" s="113">
        <v>448</v>
      </c>
      <c r="G149" s="113">
        <v>478385</v>
      </c>
      <c r="H149" s="113">
        <v>137355</v>
      </c>
      <c r="I149" s="113">
        <v>18</v>
      </c>
      <c r="J149" s="113">
        <v>12114</v>
      </c>
      <c r="K149" s="113">
        <v>557</v>
      </c>
      <c r="L149" s="113">
        <v>44</v>
      </c>
      <c r="M149" s="113">
        <v>18450</v>
      </c>
      <c r="N149" s="113">
        <v>830</v>
      </c>
      <c r="O149" s="113">
        <v>0</v>
      </c>
    </row>
    <row r="150" spans="1:15">
      <c r="A150" s="126">
        <v>44465</v>
      </c>
      <c r="B150" s="130" t="str">
        <f t="shared" si="5"/>
        <v>(日)</v>
      </c>
      <c r="C150" s="113">
        <f t="shared" si="7"/>
        <v>1176800</v>
      </c>
      <c r="D150" s="113">
        <v>366396</v>
      </c>
      <c r="E150" s="113">
        <v>80201</v>
      </c>
      <c r="F150" s="113">
        <v>776</v>
      </c>
      <c r="G150" s="113">
        <v>611313</v>
      </c>
      <c r="H150" s="113">
        <v>118097</v>
      </c>
      <c r="I150" s="113">
        <v>17</v>
      </c>
      <c r="J150" s="113">
        <v>6681</v>
      </c>
      <c r="K150" s="113">
        <v>1064</v>
      </c>
      <c r="L150" s="113">
        <v>53</v>
      </c>
      <c r="M150" s="113">
        <v>12554</v>
      </c>
      <c r="N150" s="113">
        <v>983</v>
      </c>
      <c r="O150" s="113">
        <v>1</v>
      </c>
    </row>
    <row r="151" spans="1:15">
      <c r="A151" s="126">
        <v>44464</v>
      </c>
      <c r="B151" s="130" t="str">
        <f t="shared" si="5"/>
        <v>(土)</v>
      </c>
      <c r="C151" s="113">
        <f t="shared" si="7"/>
        <v>1517142</v>
      </c>
      <c r="D151" s="113">
        <v>469566</v>
      </c>
      <c r="E151" s="113">
        <v>104058</v>
      </c>
      <c r="F151" s="113">
        <v>1477</v>
      </c>
      <c r="G151" s="113">
        <v>793696</v>
      </c>
      <c r="H151" s="113">
        <v>148327</v>
      </c>
      <c r="I151" s="113">
        <v>18</v>
      </c>
      <c r="J151" s="113">
        <v>8692</v>
      </c>
      <c r="K151" s="113">
        <v>914</v>
      </c>
      <c r="L151" s="113">
        <v>84</v>
      </c>
      <c r="M151" s="113">
        <v>16554</v>
      </c>
      <c r="N151" s="113">
        <v>874</v>
      </c>
      <c r="O151" s="113">
        <v>1</v>
      </c>
    </row>
    <row r="152" spans="1:15">
      <c r="A152" s="126">
        <v>44463</v>
      </c>
      <c r="B152" s="130" t="str">
        <f t="shared" si="5"/>
        <v>(金)</v>
      </c>
      <c r="C152" s="113">
        <f t="shared" si="7"/>
        <v>1204034</v>
      </c>
      <c r="D152" s="113">
        <v>359465</v>
      </c>
      <c r="E152" s="113">
        <v>75839</v>
      </c>
      <c r="F152" s="113">
        <v>815</v>
      </c>
      <c r="G152" s="113">
        <v>635075</v>
      </c>
      <c r="H152" s="113">
        <v>132820</v>
      </c>
      <c r="I152" s="113">
        <v>20</v>
      </c>
      <c r="J152" s="113">
        <v>10415</v>
      </c>
      <c r="K152" s="113">
        <v>622</v>
      </c>
      <c r="L152" s="113">
        <v>61</v>
      </c>
      <c r="M152" s="113">
        <v>20477</v>
      </c>
      <c r="N152" s="113">
        <v>673</v>
      </c>
      <c r="O152" s="113">
        <v>1</v>
      </c>
    </row>
    <row r="153" spans="1:15">
      <c r="A153" s="126">
        <v>44462</v>
      </c>
      <c r="B153" s="130" t="str">
        <f t="shared" si="5"/>
        <v>(木)</v>
      </c>
      <c r="C153" s="113">
        <f t="shared" si="7"/>
        <v>432695</v>
      </c>
      <c r="D153" s="113">
        <v>144891</v>
      </c>
      <c r="E153" s="113">
        <v>48957</v>
      </c>
      <c r="F153" s="113">
        <v>888</v>
      </c>
      <c r="G153" s="113">
        <v>148594</v>
      </c>
      <c r="H153" s="113">
        <v>89363</v>
      </c>
      <c r="I153" s="113">
        <v>2</v>
      </c>
      <c r="J153" s="113">
        <v>3031</v>
      </c>
      <c r="K153" s="113">
        <v>670</v>
      </c>
      <c r="L153" s="113">
        <v>84</v>
      </c>
      <c r="M153" s="113">
        <v>3493</v>
      </c>
      <c r="N153" s="113">
        <v>733</v>
      </c>
      <c r="O153" s="113">
        <v>1</v>
      </c>
    </row>
    <row r="154" spans="1:15">
      <c r="A154" s="126">
        <v>44461</v>
      </c>
      <c r="B154" s="130" t="str">
        <f t="shared" si="5"/>
        <v>(水)</v>
      </c>
      <c r="C154" s="113">
        <f>SUM(D154:I154)</f>
        <v>1076436</v>
      </c>
      <c r="D154" s="113">
        <v>350851</v>
      </c>
      <c r="E154" s="113">
        <v>68537</v>
      </c>
      <c r="F154" s="113">
        <v>1031</v>
      </c>
      <c r="G154" s="113">
        <v>528413</v>
      </c>
      <c r="H154" s="113">
        <v>127586</v>
      </c>
      <c r="I154" s="113">
        <v>18</v>
      </c>
      <c r="J154" s="113">
        <v>11700</v>
      </c>
      <c r="K154" s="113">
        <v>685</v>
      </c>
      <c r="L154" s="113">
        <v>62</v>
      </c>
      <c r="M154" s="113">
        <v>21711</v>
      </c>
      <c r="N154" s="113">
        <v>866</v>
      </c>
      <c r="O154" s="113">
        <v>1</v>
      </c>
    </row>
    <row r="155" spans="1:15">
      <c r="A155" s="126">
        <v>44460</v>
      </c>
      <c r="B155" s="130" t="str">
        <f t="shared" si="5"/>
        <v>(火)</v>
      </c>
      <c r="C155" s="113">
        <f t="shared" ref="C155" si="8">SUM(D155:I155)</f>
        <v>1098910</v>
      </c>
      <c r="D155" s="113">
        <v>341674</v>
      </c>
      <c r="E155" s="113">
        <v>69039</v>
      </c>
      <c r="F155" s="113">
        <v>632</v>
      </c>
      <c r="G155" s="113">
        <v>563333</v>
      </c>
      <c r="H155" s="113">
        <v>124220</v>
      </c>
      <c r="I155" s="113">
        <v>12</v>
      </c>
      <c r="J155" s="113">
        <v>12180</v>
      </c>
      <c r="K155" s="113">
        <v>805</v>
      </c>
      <c r="L155" s="113">
        <v>67</v>
      </c>
      <c r="M155" s="113">
        <v>25841</v>
      </c>
      <c r="N155" s="113">
        <v>860</v>
      </c>
      <c r="O155" s="113">
        <v>2</v>
      </c>
    </row>
    <row r="156" spans="1:15">
      <c r="A156" s="126">
        <v>44459</v>
      </c>
      <c r="B156" s="130" t="str">
        <f t="shared" si="5"/>
        <v>(月)</v>
      </c>
      <c r="C156" s="113">
        <f>SUM(D156:I156)</f>
        <v>312729</v>
      </c>
      <c r="D156" s="113">
        <v>102056</v>
      </c>
      <c r="E156" s="113">
        <v>53429</v>
      </c>
      <c r="F156" s="113">
        <v>670</v>
      </c>
      <c r="G156" s="113">
        <v>80583</v>
      </c>
      <c r="H156" s="113">
        <v>75990</v>
      </c>
      <c r="I156" s="113">
        <v>1</v>
      </c>
      <c r="J156" s="113">
        <v>2139</v>
      </c>
      <c r="K156" s="113">
        <v>746</v>
      </c>
      <c r="L156" s="113">
        <v>39</v>
      </c>
      <c r="M156" s="113">
        <v>2082</v>
      </c>
      <c r="N156" s="113">
        <v>824</v>
      </c>
      <c r="O156" s="113">
        <v>0</v>
      </c>
    </row>
    <row r="157" spans="1:15">
      <c r="A157" s="126">
        <v>44458</v>
      </c>
      <c r="B157" s="130" t="str">
        <f t="shared" si="5"/>
        <v>(日)</v>
      </c>
      <c r="C157" s="113">
        <f t="shared" ref="C157:C159" si="9">SUM(D157:I157)</f>
        <v>1145244</v>
      </c>
      <c r="D157" s="113">
        <v>458105</v>
      </c>
      <c r="E157" s="113">
        <v>116614</v>
      </c>
      <c r="F157" s="113">
        <v>1559</v>
      </c>
      <c r="G157" s="113">
        <v>464184</v>
      </c>
      <c r="H157" s="113">
        <v>104768</v>
      </c>
      <c r="I157" s="113">
        <v>14</v>
      </c>
      <c r="J157" s="113">
        <v>7837</v>
      </c>
      <c r="K157" s="113">
        <v>1182</v>
      </c>
      <c r="L157" s="113">
        <v>81</v>
      </c>
      <c r="M157" s="113">
        <v>9874</v>
      </c>
      <c r="N157" s="113">
        <v>924</v>
      </c>
      <c r="O157" s="113">
        <v>0</v>
      </c>
    </row>
    <row r="158" spans="1:15">
      <c r="A158" s="126">
        <v>44457</v>
      </c>
      <c r="B158" s="130" t="str">
        <f t="shared" si="5"/>
        <v>(土)</v>
      </c>
      <c r="C158" s="113">
        <f t="shared" si="9"/>
        <v>1465607</v>
      </c>
      <c r="D158" s="113">
        <v>597969</v>
      </c>
      <c r="E158" s="113">
        <v>138612</v>
      </c>
      <c r="F158" s="113">
        <v>2400</v>
      </c>
      <c r="G158" s="113">
        <v>615625</v>
      </c>
      <c r="H158" s="113">
        <v>110993</v>
      </c>
      <c r="I158" s="113">
        <v>8</v>
      </c>
      <c r="J158" s="113">
        <v>10378</v>
      </c>
      <c r="K158" s="113">
        <v>915</v>
      </c>
      <c r="L158" s="113">
        <v>86</v>
      </c>
      <c r="M158" s="113">
        <v>15116</v>
      </c>
      <c r="N158" s="113">
        <v>734</v>
      </c>
      <c r="O158" s="113">
        <v>0</v>
      </c>
    </row>
    <row r="159" spans="1:15">
      <c r="A159" s="126">
        <v>44456</v>
      </c>
      <c r="B159" s="130" t="str">
        <f t="shared" si="5"/>
        <v>(金)</v>
      </c>
      <c r="C159" s="113">
        <f t="shared" si="9"/>
        <v>1218151</v>
      </c>
      <c r="D159" s="113">
        <v>456769</v>
      </c>
      <c r="E159" s="113">
        <v>117715</v>
      </c>
      <c r="F159" s="113">
        <v>1990</v>
      </c>
      <c r="G159" s="113">
        <v>534554</v>
      </c>
      <c r="H159" s="113">
        <v>107118</v>
      </c>
      <c r="I159" s="113">
        <v>5</v>
      </c>
      <c r="J159" s="113">
        <v>11379</v>
      </c>
      <c r="K159" s="113">
        <v>633</v>
      </c>
      <c r="L159" s="113">
        <v>96</v>
      </c>
      <c r="M159" s="113">
        <v>19518</v>
      </c>
      <c r="N159" s="113">
        <v>567</v>
      </c>
      <c r="O159" s="113">
        <v>0</v>
      </c>
    </row>
    <row r="160" spans="1:15">
      <c r="A160" s="126">
        <v>44455</v>
      </c>
      <c r="B160" s="130" t="str">
        <f t="shared" si="5"/>
        <v>(木)</v>
      </c>
      <c r="C160" s="113">
        <f>SUM(D160:I160)</f>
        <v>1059841</v>
      </c>
      <c r="D160" s="113">
        <v>397196</v>
      </c>
      <c r="E160" s="113">
        <v>101232</v>
      </c>
      <c r="F160" s="113">
        <v>1731</v>
      </c>
      <c r="G160" s="113">
        <v>456276</v>
      </c>
      <c r="H160" s="113">
        <v>103389</v>
      </c>
      <c r="I160" s="113">
        <v>17</v>
      </c>
      <c r="J160" s="113">
        <v>12377</v>
      </c>
      <c r="K160" s="113">
        <v>802</v>
      </c>
      <c r="L160" s="113">
        <v>130</v>
      </c>
      <c r="M160" s="113">
        <v>19908</v>
      </c>
      <c r="N160" s="113">
        <v>701</v>
      </c>
      <c r="O160" s="113">
        <v>3</v>
      </c>
    </row>
    <row r="161" spans="1:15">
      <c r="A161" s="126">
        <v>44454</v>
      </c>
      <c r="B161" s="130" t="str">
        <f t="shared" si="5"/>
        <v>(水)</v>
      </c>
      <c r="C161" s="113">
        <f>SUM(D161:I161)</f>
        <v>1069715</v>
      </c>
      <c r="D161" s="113">
        <v>414869</v>
      </c>
      <c r="E161" s="113">
        <v>97763</v>
      </c>
      <c r="F161" s="113">
        <v>1579</v>
      </c>
      <c r="G161" s="113">
        <v>466937</v>
      </c>
      <c r="H161" s="113">
        <v>88564</v>
      </c>
      <c r="I161" s="113">
        <v>3</v>
      </c>
      <c r="J161" s="113">
        <v>13698</v>
      </c>
      <c r="K161" s="113">
        <v>848</v>
      </c>
      <c r="L161" s="113">
        <v>92</v>
      </c>
      <c r="M161" s="113">
        <v>22800</v>
      </c>
      <c r="N161" s="113">
        <v>714</v>
      </c>
      <c r="O161" s="113">
        <v>0</v>
      </c>
    </row>
    <row r="162" spans="1:15">
      <c r="A162" s="126">
        <v>44453</v>
      </c>
      <c r="B162" s="130" t="str">
        <f t="shared" si="5"/>
        <v>(火)</v>
      </c>
      <c r="C162" s="113">
        <f>SUM(D162:I162)</f>
        <v>1090794</v>
      </c>
      <c r="D162" s="113">
        <v>430491</v>
      </c>
      <c r="E162" s="113">
        <v>104362</v>
      </c>
      <c r="F162" s="113">
        <v>1894</v>
      </c>
      <c r="G162" s="113">
        <v>467797</v>
      </c>
      <c r="H162" s="113">
        <v>86245</v>
      </c>
      <c r="I162" s="113">
        <v>5</v>
      </c>
      <c r="J162" s="113">
        <v>14794</v>
      </c>
      <c r="K162" s="113">
        <v>841</v>
      </c>
      <c r="L162" s="113">
        <v>135</v>
      </c>
      <c r="M162" s="113">
        <v>26407</v>
      </c>
      <c r="N162" s="113">
        <v>736</v>
      </c>
      <c r="O162" s="113">
        <v>1</v>
      </c>
    </row>
    <row r="163" spans="1:15">
      <c r="A163" s="126">
        <v>44452</v>
      </c>
      <c r="B163" s="130" t="str">
        <f t="shared" si="5"/>
        <v>(月)</v>
      </c>
      <c r="C163" s="113">
        <f>SUM(D163:I163)</f>
        <v>1028707</v>
      </c>
      <c r="D163" s="113">
        <v>399516</v>
      </c>
      <c r="E163" s="113">
        <v>109191</v>
      </c>
      <c r="F163" s="113">
        <v>2308</v>
      </c>
      <c r="G163" s="113">
        <v>437059</v>
      </c>
      <c r="H163" s="113">
        <v>80627</v>
      </c>
      <c r="I163" s="113">
        <v>6</v>
      </c>
      <c r="J163" s="113">
        <v>13875</v>
      </c>
      <c r="K163" s="113">
        <v>791</v>
      </c>
      <c r="L163" s="113">
        <v>164</v>
      </c>
      <c r="M163" s="113">
        <v>25246</v>
      </c>
      <c r="N163" s="113">
        <v>691</v>
      </c>
      <c r="O163" s="113">
        <v>1</v>
      </c>
    </row>
    <row r="164" spans="1:15">
      <c r="A164" s="126">
        <v>44451</v>
      </c>
      <c r="B164" s="130" t="str">
        <f t="shared" si="5"/>
        <v>(日)</v>
      </c>
      <c r="C164" s="113">
        <f t="shared" ref="C164:C227" si="10">SUM(D164:I164)</f>
        <v>1214750</v>
      </c>
      <c r="D164" s="113">
        <v>457876</v>
      </c>
      <c r="E164" s="113">
        <v>159436</v>
      </c>
      <c r="F164" s="113">
        <v>1647</v>
      </c>
      <c r="G164" s="113">
        <v>503326</v>
      </c>
      <c r="H164" s="113">
        <v>92463</v>
      </c>
      <c r="I164" s="113">
        <v>2</v>
      </c>
      <c r="J164" s="113">
        <v>8332</v>
      </c>
      <c r="K164" s="113">
        <v>1335</v>
      </c>
      <c r="L164" s="113">
        <v>61</v>
      </c>
      <c r="M164" s="113">
        <v>12647</v>
      </c>
      <c r="N164" s="113">
        <v>1071</v>
      </c>
      <c r="O164" s="113">
        <v>1</v>
      </c>
    </row>
    <row r="165" spans="1:15">
      <c r="A165" s="126">
        <v>44450</v>
      </c>
      <c r="B165" s="130" t="str">
        <f t="shared" si="5"/>
        <v>(土)</v>
      </c>
      <c r="C165" s="113">
        <f t="shared" si="10"/>
        <v>1510889</v>
      </c>
      <c r="D165" s="113">
        <v>583428</v>
      </c>
      <c r="E165" s="113">
        <v>201067</v>
      </c>
      <c r="F165" s="113">
        <v>1825</v>
      </c>
      <c r="G165" s="113">
        <v>623600</v>
      </c>
      <c r="H165" s="113">
        <v>100965</v>
      </c>
      <c r="I165" s="113">
        <v>4</v>
      </c>
      <c r="J165" s="113">
        <v>10566</v>
      </c>
      <c r="K165" s="113">
        <v>1212</v>
      </c>
      <c r="L165" s="113">
        <v>60</v>
      </c>
      <c r="M165" s="113">
        <v>18801</v>
      </c>
      <c r="N165" s="113">
        <v>892</v>
      </c>
      <c r="O165" s="113">
        <v>1</v>
      </c>
    </row>
    <row r="166" spans="1:15">
      <c r="A166" s="126">
        <v>44449</v>
      </c>
      <c r="B166" s="130" t="str">
        <f t="shared" si="5"/>
        <v>(金)</v>
      </c>
      <c r="C166" s="113">
        <f t="shared" si="10"/>
        <v>1262985</v>
      </c>
      <c r="D166" s="113">
        <v>466551</v>
      </c>
      <c r="E166" s="113">
        <v>180925</v>
      </c>
      <c r="F166" s="113">
        <v>1622</v>
      </c>
      <c r="G166" s="113">
        <v>516755</v>
      </c>
      <c r="H166" s="113">
        <v>97126</v>
      </c>
      <c r="I166" s="113">
        <v>6</v>
      </c>
      <c r="J166" s="113">
        <v>12079</v>
      </c>
      <c r="K166" s="113">
        <v>667</v>
      </c>
      <c r="L166" s="113">
        <v>88</v>
      </c>
      <c r="M166" s="113">
        <v>25861</v>
      </c>
      <c r="N166" s="113">
        <v>609</v>
      </c>
      <c r="O166" s="113">
        <v>0</v>
      </c>
    </row>
    <row r="167" spans="1:15">
      <c r="A167" s="126">
        <v>44448</v>
      </c>
      <c r="B167" s="130" t="str">
        <f t="shared" si="5"/>
        <v>(木)</v>
      </c>
      <c r="C167" s="113">
        <f t="shared" si="10"/>
        <v>1127998</v>
      </c>
      <c r="D167" s="113">
        <v>423783</v>
      </c>
      <c r="E167" s="113">
        <v>159655</v>
      </c>
      <c r="F167" s="113">
        <v>1850</v>
      </c>
      <c r="G167" s="113">
        <v>448615</v>
      </c>
      <c r="H167" s="113">
        <v>94093</v>
      </c>
      <c r="I167" s="113">
        <v>2</v>
      </c>
      <c r="J167" s="113">
        <v>13887</v>
      </c>
      <c r="K167" s="113">
        <v>969</v>
      </c>
      <c r="L167" s="113">
        <v>108</v>
      </c>
      <c r="M167" s="113">
        <v>25951</v>
      </c>
      <c r="N167" s="113">
        <v>582</v>
      </c>
      <c r="O167" s="113">
        <v>0</v>
      </c>
    </row>
    <row r="168" spans="1:15">
      <c r="A168" s="126">
        <v>44447</v>
      </c>
      <c r="B168" s="130" t="str">
        <f t="shared" si="5"/>
        <v>(水)</v>
      </c>
      <c r="C168" s="113">
        <f t="shared" si="10"/>
        <v>1152174</v>
      </c>
      <c r="D168" s="113">
        <v>446246</v>
      </c>
      <c r="E168" s="113">
        <v>150070</v>
      </c>
      <c r="F168" s="113">
        <v>1520</v>
      </c>
      <c r="G168" s="113">
        <v>462970</v>
      </c>
      <c r="H168" s="113">
        <v>91366</v>
      </c>
      <c r="I168" s="113">
        <v>2</v>
      </c>
      <c r="J168" s="113">
        <v>15313</v>
      </c>
      <c r="K168" s="113">
        <v>1006</v>
      </c>
      <c r="L168" s="113">
        <v>77</v>
      </c>
      <c r="M168" s="113">
        <v>29244</v>
      </c>
      <c r="N168" s="113">
        <v>725</v>
      </c>
      <c r="O168" s="113">
        <v>0</v>
      </c>
    </row>
    <row r="169" spans="1:15">
      <c r="A169" s="126">
        <v>44446</v>
      </c>
      <c r="B169" s="130" t="str">
        <f t="shared" si="5"/>
        <v>(火)</v>
      </c>
      <c r="C169" s="113">
        <f t="shared" si="10"/>
        <v>1160175</v>
      </c>
      <c r="D169" s="113">
        <v>474527</v>
      </c>
      <c r="E169" s="113">
        <v>154737</v>
      </c>
      <c r="F169" s="113">
        <v>1744</v>
      </c>
      <c r="G169" s="113">
        <v>434841</v>
      </c>
      <c r="H169" s="113">
        <v>94324</v>
      </c>
      <c r="I169" s="113">
        <v>2</v>
      </c>
      <c r="J169" s="113">
        <v>17174</v>
      </c>
      <c r="K169" s="113">
        <v>899</v>
      </c>
      <c r="L169" s="113">
        <v>97</v>
      </c>
      <c r="M169" s="113">
        <v>31985</v>
      </c>
      <c r="N169" s="113">
        <v>827</v>
      </c>
      <c r="O169" s="113">
        <v>0</v>
      </c>
    </row>
    <row r="170" spans="1:15">
      <c r="A170" s="126">
        <v>44445</v>
      </c>
      <c r="B170" s="130" t="str">
        <f t="shared" si="5"/>
        <v>(月)</v>
      </c>
      <c r="C170" s="113">
        <f t="shared" si="10"/>
        <v>1037838</v>
      </c>
      <c r="D170" s="113">
        <v>463255</v>
      </c>
      <c r="E170" s="113">
        <v>153312</v>
      </c>
      <c r="F170" s="113">
        <v>1516</v>
      </c>
      <c r="G170" s="113">
        <v>341167</v>
      </c>
      <c r="H170" s="113">
        <v>78583</v>
      </c>
      <c r="I170" s="113">
        <v>5</v>
      </c>
      <c r="J170" s="113">
        <v>16862</v>
      </c>
      <c r="K170" s="113">
        <v>895</v>
      </c>
      <c r="L170" s="113">
        <v>83</v>
      </c>
      <c r="M170" s="113">
        <v>25578</v>
      </c>
      <c r="N170" s="113">
        <v>622</v>
      </c>
      <c r="O170" s="113">
        <v>0</v>
      </c>
    </row>
    <row r="171" spans="1:15">
      <c r="A171" s="126">
        <v>44444</v>
      </c>
      <c r="B171" s="130" t="str">
        <f t="shared" si="5"/>
        <v>(日)</v>
      </c>
      <c r="C171" s="113">
        <f t="shared" si="10"/>
        <v>1180327</v>
      </c>
      <c r="D171" s="113">
        <v>605535</v>
      </c>
      <c r="E171" s="113">
        <v>170150</v>
      </c>
      <c r="F171" s="113">
        <v>1581</v>
      </c>
      <c r="G171" s="113">
        <v>285630</v>
      </c>
      <c r="H171" s="113">
        <v>117427</v>
      </c>
      <c r="I171" s="113">
        <v>4</v>
      </c>
      <c r="J171" s="113">
        <v>11857</v>
      </c>
      <c r="K171" s="113">
        <v>1144</v>
      </c>
      <c r="L171" s="113">
        <v>57</v>
      </c>
      <c r="M171" s="113">
        <v>8747</v>
      </c>
      <c r="N171" s="113">
        <v>1992</v>
      </c>
      <c r="O171" s="113">
        <v>1</v>
      </c>
    </row>
    <row r="172" spans="1:15">
      <c r="A172" s="126">
        <v>44443</v>
      </c>
      <c r="B172" s="130" t="str">
        <f t="shared" si="5"/>
        <v>(土)</v>
      </c>
      <c r="C172" s="113">
        <f t="shared" si="10"/>
        <v>1411504</v>
      </c>
      <c r="D172" s="113">
        <v>767050</v>
      </c>
      <c r="E172" s="113">
        <v>187508</v>
      </c>
      <c r="F172" s="113">
        <v>1946</v>
      </c>
      <c r="G172" s="113">
        <v>329756</v>
      </c>
      <c r="H172" s="113">
        <v>125242</v>
      </c>
      <c r="I172" s="113">
        <v>2</v>
      </c>
      <c r="J172" s="113">
        <v>15020</v>
      </c>
      <c r="K172" s="113">
        <v>974</v>
      </c>
      <c r="L172" s="113">
        <v>74</v>
      </c>
      <c r="M172" s="113">
        <v>11260</v>
      </c>
      <c r="N172" s="113">
        <v>2052</v>
      </c>
      <c r="O172" s="113">
        <v>0</v>
      </c>
    </row>
    <row r="173" spans="1:15">
      <c r="A173" s="126">
        <v>44442</v>
      </c>
      <c r="B173" s="130" t="str">
        <f t="shared" si="5"/>
        <v>(金)</v>
      </c>
      <c r="C173" s="113">
        <f t="shared" si="10"/>
        <v>1161373</v>
      </c>
      <c r="D173" s="113">
        <v>575618</v>
      </c>
      <c r="E173" s="113">
        <v>163014</v>
      </c>
      <c r="F173" s="113">
        <v>2072</v>
      </c>
      <c r="G173" s="113">
        <v>289038</v>
      </c>
      <c r="H173" s="113">
        <v>131623</v>
      </c>
      <c r="I173" s="113">
        <v>8</v>
      </c>
      <c r="J173" s="113">
        <v>17147</v>
      </c>
      <c r="K173" s="113">
        <v>618</v>
      </c>
      <c r="L173" s="113">
        <v>71</v>
      </c>
      <c r="M173" s="113">
        <v>16239</v>
      </c>
      <c r="N173" s="113">
        <v>972</v>
      </c>
      <c r="O173" s="113">
        <v>1</v>
      </c>
    </row>
    <row r="174" spans="1:15">
      <c r="A174" s="126">
        <v>44441</v>
      </c>
      <c r="B174" s="130" t="str">
        <f t="shared" si="5"/>
        <v>(木)</v>
      </c>
      <c r="C174" s="113">
        <f t="shared" si="10"/>
        <v>927172</v>
      </c>
      <c r="D174" s="113">
        <v>262949</v>
      </c>
      <c r="E174" s="113">
        <v>157262</v>
      </c>
      <c r="F174" s="113">
        <v>1994</v>
      </c>
      <c r="G174" s="113">
        <v>378185</v>
      </c>
      <c r="H174" s="113">
        <v>126779</v>
      </c>
      <c r="I174" s="113">
        <v>3</v>
      </c>
      <c r="J174" s="113">
        <v>7817</v>
      </c>
      <c r="K174" s="113">
        <v>792</v>
      </c>
      <c r="L174" s="113">
        <v>112</v>
      </c>
      <c r="M174" s="113">
        <v>25857</v>
      </c>
      <c r="N174" s="113">
        <v>1082</v>
      </c>
      <c r="O174" s="113">
        <v>0</v>
      </c>
    </row>
    <row r="175" spans="1:15">
      <c r="A175" s="126">
        <v>44440</v>
      </c>
      <c r="B175" s="130" t="str">
        <f t="shared" si="5"/>
        <v>(水)</v>
      </c>
      <c r="C175" s="113">
        <f t="shared" si="10"/>
        <v>1140871</v>
      </c>
      <c r="D175" s="113">
        <v>497157</v>
      </c>
      <c r="E175" s="113">
        <v>146525</v>
      </c>
      <c r="F175" s="113">
        <v>1837</v>
      </c>
      <c r="G175" s="113">
        <v>377619</v>
      </c>
      <c r="H175" s="113">
        <v>117728</v>
      </c>
      <c r="I175" s="113">
        <v>5</v>
      </c>
      <c r="J175" s="113">
        <v>19856</v>
      </c>
      <c r="K175" s="113">
        <v>879</v>
      </c>
      <c r="L175" s="113">
        <v>106</v>
      </c>
      <c r="M175" s="113">
        <v>29014</v>
      </c>
      <c r="N175" s="113">
        <v>1224</v>
      </c>
      <c r="O175" s="113">
        <v>0</v>
      </c>
    </row>
    <row r="176" spans="1:15">
      <c r="A176" s="126">
        <v>44439</v>
      </c>
      <c r="B176" s="130" t="str">
        <f t="shared" si="5"/>
        <v>(火)</v>
      </c>
      <c r="C176" s="113">
        <f t="shared" si="10"/>
        <v>1186747</v>
      </c>
      <c r="D176" s="113">
        <v>509161</v>
      </c>
      <c r="E176" s="113">
        <v>140558</v>
      </c>
      <c r="F176" s="113">
        <v>1623</v>
      </c>
      <c r="G176" s="113">
        <v>396099</v>
      </c>
      <c r="H176" s="113">
        <v>139305</v>
      </c>
      <c r="I176" s="113">
        <v>1</v>
      </c>
      <c r="J176" s="113">
        <v>22201</v>
      </c>
      <c r="K176" s="113">
        <v>780</v>
      </c>
      <c r="L176" s="113">
        <v>96</v>
      </c>
      <c r="M176" s="113">
        <v>34965</v>
      </c>
      <c r="N176" s="113">
        <v>1399</v>
      </c>
      <c r="O176" s="113">
        <v>0</v>
      </c>
    </row>
    <row r="177" spans="1:15">
      <c r="A177" s="126">
        <v>44438</v>
      </c>
      <c r="B177" s="130" t="str">
        <f t="shared" si="5"/>
        <v>(月)</v>
      </c>
      <c r="C177" s="113">
        <f t="shared" si="10"/>
        <v>677128</v>
      </c>
      <c r="D177" s="113">
        <v>253253</v>
      </c>
      <c r="E177" s="113">
        <v>135418</v>
      </c>
      <c r="F177" s="113">
        <v>1329</v>
      </c>
      <c r="G177" s="113">
        <v>138293</v>
      </c>
      <c r="H177" s="113">
        <v>148835</v>
      </c>
      <c r="I177" s="113">
        <v>0</v>
      </c>
      <c r="J177" s="113">
        <v>9220</v>
      </c>
      <c r="K177" s="113">
        <v>697</v>
      </c>
      <c r="L177" s="113">
        <v>74</v>
      </c>
      <c r="M177" s="113">
        <v>9611</v>
      </c>
      <c r="N177" s="113">
        <v>1332</v>
      </c>
      <c r="O177" s="113">
        <v>0</v>
      </c>
    </row>
    <row r="178" spans="1:15">
      <c r="A178" s="126">
        <v>44437</v>
      </c>
      <c r="B178" s="130" t="str">
        <f t="shared" si="5"/>
        <v>(日)</v>
      </c>
      <c r="C178" s="113">
        <f t="shared" si="10"/>
        <v>1231071</v>
      </c>
      <c r="D178" s="113">
        <v>474731</v>
      </c>
      <c r="E178" s="113">
        <v>123337</v>
      </c>
      <c r="F178" s="113">
        <v>1130</v>
      </c>
      <c r="G178" s="113">
        <v>503763</v>
      </c>
      <c r="H178" s="113">
        <v>128109</v>
      </c>
      <c r="I178" s="113">
        <v>1</v>
      </c>
      <c r="J178" s="113">
        <v>9899</v>
      </c>
      <c r="K178" s="113">
        <v>901</v>
      </c>
      <c r="L178" s="113">
        <v>52</v>
      </c>
      <c r="M178" s="113">
        <v>20444</v>
      </c>
      <c r="N178" s="113">
        <v>2768</v>
      </c>
      <c r="O178" s="113">
        <v>0</v>
      </c>
    </row>
    <row r="179" spans="1:15">
      <c r="A179" s="126">
        <v>44436</v>
      </c>
      <c r="B179" s="130" t="str">
        <f t="shared" si="5"/>
        <v>(土)</v>
      </c>
      <c r="C179" s="113">
        <f t="shared" si="10"/>
        <v>1478967</v>
      </c>
      <c r="D179" s="113">
        <v>590185</v>
      </c>
      <c r="E179" s="113">
        <v>139242</v>
      </c>
      <c r="F179" s="113">
        <v>546</v>
      </c>
      <c r="G179" s="113">
        <v>605504</v>
      </c>
      <c r="H179" s="113">
        <v>143490</v>
      </c>
      <c r="I179" s="113">
        <v>0</v>
      </c>
      <c r="J179" s="113">
        <v>13819</v>
      </c>
      <c r="K179" s="113">
        <v>762</v>
      </c>
      <c r="L179" s="113">
        <v>13</v>
      </c>
      <c r="M179" s="113">
        <v>32671</v>
      </c>
      <c r="N179" s="113">
        <v>3359</v>
      </c>
      <c r="O179" s="113">
        <v>0</v>
      </c>
    </row>
    <row r="180" spans="1:15">
      <c r="A180" s="126">
        <v>44435</v>
      </c>
      <c r="B180" s="130" t="str">
        <f t="shared" si="5"/>
        <v>(金)</v>
      </c>
      <c r="C180" s="113">
        <f t="shared" si="10"/>
        <v>1307857</v>
      </c>
      <c r="D180" s="113">
        <v>523174</v>
      </c>
      <c r="E180" s="113">
        <v>117144</v>
      </c>
      <c r="F180" s="113">
        <v>990</v>
      </c>
      <c r="G180" s="113">
        <v>489321</v>
      </c>
      <c r="H180" s="113">
        <v>177228</v>
      </c>
      <c r="I180" s="113">
        <v>0</v>
      </c>
      <c r="J180" s="113">
        <v>18679</v>
      </c>
      <c r="K180" s="113">
        <v>550</v>
      </c>
      <c r="L180" s="113">
        <v>23</v>
      </c>
      <c r="M180" s="113">
        <v>40151</v>
      </c>
      <c r="N180" s="113">
        <v>1645</v>
      </c>
      <c r="O180" s="113">
        <v>0</v>
      </c>
    </row>
    <row r="181" spans="1:15">
      <c r="A181" s="126">
        <v>44434</v>
      </c>
      <c r="B181" s="130" t="str">
        <f t="shared" si="5"/>
        <v>(木)</v>
      </c>
      <c r="C181" s="113">
        <f t="shared" si="10"/>
        <v>1172863</v>
      </c>
      <c r="D181" s="113">
        <v>468688</v>
      </c>
      <c r="E181" s="113">
        <v>99355</v>
      </c>
      <c r="F181" s="113">
        <v>2036</v>
      </c>
      <c r="G181" s="113">
        <v>441743</v>
      </c>
      <c r="H181" s="113">
        <v>161039</v>
      </c>
      <c r="I181" s="113">
        <v>2</v>
      </c>
      <c r="J181" s="113">
        <v>19431</v>
      </c>
      <c r="K181" s="113">
        <v>671</v>
      </c>
      <c r="L181" s="113">
        <v>67</v>
      </c>
      <c r="M181" s="113">
        <v>40948</v>
      </c>
      <c r="N181" s="113">
        <v>1847</v>
      </c>
      <c r="O181" s="113">
        <v>0</v>
      </c>
    </row>
    <row r="182" spans="1:15">
      <c r="A182" s="126">
        <v>44433</v>
      </c>
      <c r="B182" s="130" t="str">
        <f t="shared" si="5"/>
        <v>(水)</v>
      </c>
      <c r="C182" s="113">
        <f t="shared" si="10"/>
        <v>1240347</v>
      </c>
      <c r="D182" s="113">
        <v>479878</v>
      </c>
      <c r="E182" s="113">
        <v>122497</v>
      </c>
      <c r="F182" s="113">
        <v>1938</v>
      </c>
      <c r="G182" s="113">
        <v>457179</v>
      </c>
      <c r="H182" s="113">
        <v>178854</v>
      </c>
      <c r="I182" s="113">
        <v>1</v>
      </c>
      <c r="J182" s="113">
        <v>22013</v>
      </c>
      <c r="K182" s="113">
        <v>776</v>
      </c>
      <c r="L182" s="113">
        <v>65</v>
      </c>
      <c r="M182" s="113">
        <v>46008</v>
      </c>
      <c r="N182" s="113">
        <v>2124</v>
      </c>
      <c r="O182" s="113">
        <v>0</v>
      </c>
    </row>
    <row r="183" spans="1:15">
      <c r="A183" s="126">
        <v>44432</v>
      </c>
      <c r="B183" s="130" t="str">
        <f t="shared" si="5"/>
        <v>(火)</v>
      </c>
      <c r="C183" s="113">
        <f t="shared" si="10"/>
        <v>1266277</v>
      </c>
      <c r="D183" s="113">
        <v>484060</v>
      </c>
      <c r="E183" s="113">
        <v>127089</v>
      </c>
      <c r="F183" s="113">
        <v>978</v>
      </c>
      <c r="G183" s="113">
        <v>465302</v>
      </c>
      <c r="H183" s="113">
        <v>188846</v>
      </c>
      <c r="I183" s="113">
        <v>2</v>
      </c>
      <c r="J183" s="113">
        <v>25921</v>
      </c>
      <c r="K183" s="113">
        <v>820</v>
      </c>
      <c r="L183" s="113">
        <v>47</v>
      </c>
      <c r="M183" s="113">
        <v>55958</v>
      </c>
      <c r="N183" s="113">
        <v>2361</v>
      </c>
      <c r="O183" s="113">
        <v>1</v>
      </c>
    </row>
    <row r="184" spans="1:15">
      <c r="A184" s="126">
        <v>44431</v>
      </c>
      <c r="B184" s="130" t="str">
        <f t="shared" si="5"/>
        <v>(月)</v>
      </c>
      <c r="C184" s="113">
        <f t="shared" si="10"/>
        <v>1200192</v>
      </c>
      <c r="D184" s="113">
        <v>445091</v>
      </c>
      <c r="E184" s="113">
        <v>102486</v>
      </c>
      <c r="F184" s="113">
        <v>993</v>
      </c>
      <c r="G184" s="113">
        <v>445434</v>
      </c>
      <c r="H184" s="113">
        <v>206187</v>
      </c>
      <c r="I184" s="113">
        <v>1</v>
      </c>
      <c r="J184" s="113">
        <v>24390</v>
      </c>
      <c r="K184" s="113">
        <v>721</v>
      </c>
      <c r="L184" s="113">
        <v>52</v>
      </c>
      <c r="M184" s="113">
        <v>59195</v>
      </c>
      <c r="N184" s="113">
        <v>3132</v>
      </c>
      <c r="O184" s="112">
        <v>1</v>
      </c>
    </row>
    <row r="185" spans="1:15">
      <c r="A185" s="126">
        <v>44430</v>
      </c>
      <c r="B185" s="130" t="str">
        <f t="shared" si="5"/>
        <v>(日)</v>
      </c>
      <c r="C185" s="113">
        <f t="shared" si="10"/>
        <v>1239360</v>
      </c>
      <c r="D185" s="113">
        <v>519427</v>
      </c>
      <c r="E185" s="113">
        <v>108456</v>
      </c>
      <c r="F185" s="113">
        <v>0</v>
      </c>
      <c r="G185" s="113">
        <v>450194</v>
      </c>
      <c r="H185" s="113">
        <v>161283</v>
      </c>
      <c r="I185" s="113">
        <v>0</v>
      </c>
      <c r="J185" s="113">
        <v>12014</v>
      </c>
      <c r="K185" s="113">
        <v>915</v>
      </c>
      <c r="L185" s="113">
        <v>0</v>
      </c>
      <c r="M185" s="113">
        <v>34788</v>
      </c>
      <c r="N185" s="113">
        <v>4589</v>
      </c>
      <c r="O185" s="112">
        <v>0</v>
      </c>
    </row>
    <row r="186" spans="1:15">
      <c r="A186" s="126">
        <v>44429</v>
      </c>
      <c r="B186" s="130" t="str">
        <f t="shared" si="5"/>
        <v>(土)</v>
      </c>
      <c r="C186" s="113">
        <f t="shared" si="10"/>
        <v>1445567</v>
      </c>
      <c r="D186" s="112">
        <v>613866</v>
      </c>
      <c r="E186" s="113">
        <v>107128</v>
      </c>
      <c r="F186" s="113">
        <v>42</v>
      </c>
      <c r="G186" s="113">
        <v>538786</v>
      </c>
      <c r="H186" s="113">
        <v>185745</v>
      </c>
      <c r="I186" s="113">
        <v>0</v>
      </c>
      <c r="J186" s="113">
        <v>17503</v>
      </c>
      <c r="K186" s="113">
        <v>757</v>
      </c>
      <c r="L186" s="113">
        <v>3</v>
      </c>
      <c r="M186" s="113">
        <v>64005</v>
      </c>
      <c r="N186" s="113">
        <v>4853</v>
      </c>
      <c r="O186" s="112">
        <v>0</v>
      </c>
    </row>
    <row r="187" spans="1:15">
      <c r="A187" s="126">
        <v>44428</v>
      </c>
      <c r="B187" s="130" t="str">
        <f t="shared" si="5"/>
        <v>(金)</v>
      </c>
      <c r="C187" s="113">
        <f t="shared" si="10"/>
        <v>1310181</v>
      </c>
      <c r="D187" s="113">
        <v>518563</v>
      </c>
      <c r="E187" s="113">
        <v>96612</v>
      </c>
      <c r="F187" s="113">
        <v>1</v>
      </c>
      <c r="G187" s="113">
        <v>480444</v>
      </c>
      <c r="H187" s="113">
        <v>214560</v>
      </c>
      <c r="I187" s="113">
        <v>1</v>
      </c>
      <c r="J187" s="113">
        <v>25076</v>
      </c>
      <c r="K187" s="113">
        <v>484</v>
      </c>
      <c r="L187" s="113">
        <v>0</v>
      </c>
      <c r="M187" s="113">
        <v>81311</v>
      </c>
      <c r="N187" s="113">
        <v>2783</v>
      </c>
      <c r="O187" s="112">
        <v>0</v>
      </c>
    </row>
    <row r="188" spans="1:15">
      <c r="A188" s="126">
        <v>44427</v>
      </c>
      <c r="B188" s="130" t="str">
        <f t="shared" si="5"/>
        <v>(木)</v>
      </c>
      <c r="C188" s="113">
        <f t="shared" si="10"/>
        <v>1217512</v>
      </c>
      <c r="D188" s="113">
        <v>475212</v>
      </c>
      <c r="E188" s="113">
        <v>101391</v>
      </c>
      <c r="F188" s="113">
        <v>0</v>
      </c>
      <c r="G188" s="113">
        <v>434570</v>
      </c>
      <c r="H188" s="113">
        <v>206339</v>
      </c>
      <c r="I188" s="113">
        <v>0</v>
      </c>
      <c r="J188" s="113">
        <v>25355</v>
      </c>
      <c r="K188" s="113">
        <v>682</v>
      </c>
      <c r="L188" s="113">
        <v>0</v>
      </c>
      <c r="M188" s="113">
        <v>81168</v>
      </c>
      <c r="N188" s="113">
        <v>3589</v>
      </c>
      <c r="O188" s="112">
        <v>0</v>
      </c>
    </row>
    <row r="189" spans="1:15">
      <c r="A189" s="126">
        <v>44426</v>
      </c>
      <c r="B189" s="130" t="str">
        <f t="shared" si="5"/>
        <v>(水)</v>
      </c>
      <c r="C189" s="113">
        <f t="shared" si="10"/>
        <v>1259227</v>
      </c>
      <c r="D189" s="113">
        <v>487736</v>
      </c>
      <c r="E189" s="113">
        <v>89416</v>
      </c>
      <c r="F189" s="113">
        <v>0</v>
      </c>
      <c r="G189" s="113">
        <v>444623</v>
      </c>
      <c r="H189" s="113">
        <v>237452</v>
      </c>
      <c r="I189" s="113">
        <v>0</v>
      </c>
      <c r="J189" s="113">
        <v>28478</v>
      </c>
      <c r="K189" s="113">
        <v>663</v>
      </c>
      <c r="L189" s="113">
        <v>0</v>
      </c>
      <c r="M189" s="113">
        <v>88816</v>
      </c>
      <c r="N189" s="113">
        <v>3167</v>
      </c>
      <c r="O189" s="113">
        <v>0</v>
      </c>
    </row>
    <row r="190" spans="1:15">
      <c r="A190" s="126">
        <v>44425</v>
      </c>
      <c r="B190" s="130" t="str">
        <f t="shared" si="5"/>
        <v>(火)</v>
      </c>
      <c r="C190" s="113">
        <f t="shared" si="10"/>
        <v>1248891</v>
      </c>
      <c r="D190" s="113">
        <v>459457</v>
      </c>
      <c r="E190" s="113">
        <v>87153</v>
      </c>
      <c r="F190" s="113">
        <v>1</v>
      </c>
      <c r="G190" s="113">
        <v>457168</v>
      </c>
      <c r="H190" s="113">
        <v>245112</v>
      </c>
      <c r="I190" s="113">
        <v>0</v>
      </c>
      <c r="J190" s="113">
        <v>31367</v>
      </c>
      <c r="K190" s="113">
        <v>676</v>
      </c>
      <c r="L190" s="113">
        <v>0</v>
      </c>
      <c r="M190" s="113">
        <v>106059</v>
      </c>
      <c r="N190" s="113">
        <v>2963</v>
      </c>
      <c r="O190" s="113">
        <v>0</v>
      </c>
    </row>
    <row r="191" spans="1:15">
      <c r="A191" s="126">
        <v>44424</v>
      </c>
      <c r="B191" s="130" t="str">
        <f t="shared" si="5"/>
        <v>(月)</v>
      </c>
      <c r="C191" s="113">
        <f t="shared" si="10"/>
        <v>1019028</v>
      </c>
      <c r="D191" s="113">
        <v>355834</v>
      </c>
      <c r="E191" s="113">
        <v>79277</v>
      </c>
      <c r="F191" s="113">
        <v>0</v>
      </c>
      <c r="G191" s="113">
        <v>369550</v>
      </c>
      <c r="H191" s="113">
        <v>214367</v>
      </c>
      <c r="I191" s="113">
        <v>0</v>
      </c>
      <c r="J191" s="113">
        <v>24774</v>
      </c>
      <c r="K191" s="113">
        <v>596</v>
      </c>
      <c r="L191" s="113">
        <v>0</v>
      </c>
      <c r="M191" s="113">
        <v>87398</v>
      </c>
      <c r="N191" s="113">
        <v>2842</v>
      </c>
      <c r="O191" s="113">
        <v>0</v>
      </c>
    </row>
    <row r="192" spans="1:15">
      <c r="A192" s="126">
        <v>44423</v>
      </c>
      <c r="B192" s="130" t="str">
        <f t="shared" si="5"/>
        <v>(日)</v>
      </c>
      <c r="C192" s="113">
        <f t="shared" si="10"/>
        <v>748135</v>
      </c>
      <c r="D192" s="113">
        <v>280695</v>
      </c>
      <c r="E192" s="113">
        <v>88653</v>
      </c>
      <c r="F192" s="113">
        <v>0</v>
      </c>
      <c r="G192" s="113">
        <v>248005</v>
      </c>
      <c r="H192" s="113">
        <v>130782</v>
      </c>
      <c r="I192" s="113">
        <v>0</v>
      </c>
      <c r="J192" s="113">
        <v>7405</v>
      </c>
      <c r="K192" s="113">
        <v>985</v>
      </c>
      <c r="L192" s="113">
        <v>0</v>
      </c>
      <c r="M192" s="113">
        <v>36476</v>
      </c>
      <c r="N192" s="113">
        <v>2418</v>
      </c>
      <c r="O192" s="113">
        <v>0</v>
      </c>
    </row>
    <row r="193" spans="1:15">
      <c r="A193" s="126">
        <v>44422</v>
      </c>
      <c r="B193" s="130" t="str">
        <f t="shared" si="5"/>
        <v>(土)</v>
      </c>
      <c r="C193" s="113">
        <f t="shared" si="10"/>
        <v>765067</v>
      </c>
      <c r="D193" s="113">
        <v>269544</v>
      </c>
      <c r="E193" s="113">
        <v>84767</v>
      </c>
      <c r="F193" s="113">
        <v>0</v>
      </c>
      <c r="G193" s="113">
        <v>257193</v>
      </c>
      <c r="H193" s="113">
        <v>153563</v>
      </c>
      <c r="I193" s="113">
        <v>0</v>
      </c>
      <c r="J193" s="113">
        <v>8672</v>
      </c>
      <c r="K193" s="113">
        <v>850</v>
      </c>
      <c r="L193" s="113">
        <v>0</v>
      </c>
      <c r="M193" s="113">
        <v>44555</v>
      </c>
      <c r="N193" s="113">
        <v>2758</v>
      </c>
      <c r="O193" s="113">
        <v>0</v>
      </c>
    </row>
    <row r="194" spans="1:15">
      <c r="A194" s="126">
        <v>44421</v>
      </c>
      <c r="B194" s="130" t="str">
        <f t="shared" si="5"/>
        <v>(金)</v>
      </c>
      <c r="C194" s="113">
        <f t="shared" si="10"/>
        <v>674381</v>
      </c>
      <c r="D194" s="113">
        <v>267484</v>
      </c>
      <c r="E194" s="113">
        <v>78089</v>
      </c>
      <c r="F194" s="113">
        <v>0</v>
      </c>
      <c r="G194" s="113">
        <v>138852</v>
      </c>
      <c r="H194" s="113">
        <v>189956</v>
      </c>
      <c r="I194" s="113">
        <v>0</v>
      </c>
      <c r="J194" s="113">
        <v>14454</v>
      </c>
      <c r="K194" s="113">
        <v>659</v>
      </c>
      <c r="L194" s="113">
        <v>0</v>
      </c>
      <c r="M194" s="113">
        <v>23689</v>
      </c>
      <c r="N194" s="113">
        <v>3984</v>
      </c>
      <c r="O194" s="113">
        <v>0</v>
      </c>
    </row>
    <row r="195" spans="1:15">
      <c r="A195" s="126">
        <v>44420</v>
      </c>
      <c r="B195" s="130" t="str">
        <f t="shared" si="5"/>
        <v>(木)</v>
      </c>
      <c r="C195" s="113">
        <f t="shared" si="10"/>
        <v>928164</v>
      </c>
      <c r="D195" s="113">
        <v>403682</v>
      </c>
      <c r="E195" s="113">
        <v>88105</v>
      </c>
      <c r="F195" s="113">
        <v>0</v>
      </c>
      <c r="G195" s="113">
        <v>230505</v>
      </c>
      <c r="H195" s="113">
        <v>205872</v>
      </c>
      <c r="I195" s="113">
        <v>0</v>
      </c>
      <c r="J195" s="113">
        <v>24828</v>
      </c>
      <c r="K195" s="113">
        <v>830</v>
      </c>
      <c r="L195" s="113">
        <v>0</v>
      </c>
      <c r="M195" s="113">
        <v>50168</v>
      </c>
      <c r="N195" s="113">
        <v>3887</v>
      </c>
      <c r="O195" s="113">
        <v>0</v>
      </c>
    </row>
    <row r="196" spans="1:15">
      <c r="A196" s="126">
        <v>44419</v>
      </c>
      <c r="B196" s="130" t="str">
        <f t="shared" si="5"/>
        <v>(水)</v>
      </c>
      <c r="C196" s="113">
        <f t="shared" si="10"/>
        <v>1238467</v>
      </c>
      <c r="D196" s="113">
        <v>408478</v>
      </c>
      <c r="E196" s="113">
        <v>89912</v>
      </c>
      <c r="F196" s="113">
        <v>0</v>
      </c>
      <c r="G196" s="113">
        <v>507935</v>
      </c>
      <c r="H196" s="113">
        <v>232142</v>
      </c>
      <c r="I196" s="113">
        <v>0</v>
      </c>
      <c r="J196" s="113">
        <v>27617</v>
      </c>
      <c r="K196" s="113">
        <v>776</v>
      </c>
      <c r="L196" s="113">
        <v>0</v>
      </c>
      <c r="M196" s="113">
        <v>141489</v>
      </c>
      <c r="N196" s="113">
        <v>2951</v>
      </c>
      <c r="O196" s="113">
        <v>0</v>
      </c>
    </row>
    <row r="197" spans="1:15">
      <c r="A197" s="126">
        <v>44418</v>
      </c>
      <c r="B197" s="130" t="str">
        <f t="shared" si="5"/>
        <v>(火)</v>
      </c>
      <c r="C197" s="113">
        <f t="shared" si="10"/>
        <v>1323352</v>
      </c>
      <c r="D197" s="113">
        <v>397801</v>
      </c>
      <c r="E197" s="113">
        <v>90978</v>
      </c>
      <c r="F197" s="113">
        <v>0</v>
      </c>
      <c r="G197" s="113">
        <v>585389</v>
      </c>
      <c r="H197" s="113">
        <v>249184</v>
      </c>
      <c r="I197" s="113">
        <v>0</v>
      </c>
      <c r="J197" s="113">
        <v>31756</v>
      </c>
      <c r="K197" s="113">
        <v>776</v>
      </c>
      <c r="L197" s="113">
        <v>0</v>
      </c>
      <c r="M197" s="113">
        <v>179847</v>
      </c>
      <c r="N197" s="113">
        <v>3450</v>
      </c>
      <c r="O197" s="113">
        <v>0</v>
      </c>
    </row>
    <row r="198" spans="1:15">
      <c r="A198" s="126">
        <v>44417</v>
      </c>
      <c r="B198" s="130" t="str">
        <f t="shared" si="5"/>
        <v>(月)</v>
      </c>
      <c r="C198" s="113">
        <f t="shared" si="10"/>
        <v>388456</v>
      </c>
      <c r="D198" s="113">
        <v>103630</v>
      </c>
      <c r="E198" s="113">
        <v>65356</v>
      </c>
      <c r="F198" s="113">
        <v>0</v>
      </c>
      <c r="G198" s="113">
        <v>103361</v>
      </c>
      <c r="H198" s="113">
        <v>116109</v>
      </c>
      <c r="I198" s="113">
        <v>0</v>
      </c>
      <c r="J198" s="113">
        <v>3516</v>
      </c>
      <c r="K198" s="113">
        <v>690</v>
      </c>
      <c r="L198" s="113">
        <v>0</v>
      </c>
      <c r="M198" s="113">
        <v>21554</v>
      </c>
      <c r="N198" s="113">
        <v>2250</v>
      </c>
      <c r="O198" s="113">
        <v>0</v>
      </c>
    </row>
    <row r="199" spans="1:15">
      <c r="A199" s="126">
        <v>44416</v>
      </c>
      <c r="B199" s="130" t="str">
        <f t="shared" ref="B199:B262" si="11">"(" &amp; TEXT(A199,"aaa") &amp; ")"</f>
        <v>(日)</v>
      </c>
      <c r="C199" s="113">
        <f t="shared" si="10"/>
        <v>1245353</v>
      </c>
      <c r="D199" s="113">
        <v>497825</v>
      </c>
      <c r="E199" s="113">
        <v>112274</v>
      </c>
      <c r="F199" s="113">
        <v>0</v>
      </c>
      <c r="G199" s="113">
        <v>447456</v>
      </c>
      <c r="H199" s="113">
        <v>187798</v>
      </c>
      <c r="I199" s="113">
        <v>0</v>
      </c>
      <c r="J199" s="113">
        <v>17589</v>
      </c>
      <c r="K199" s="113">
        <v>1966</v>
      </c>
      <c r="L199" s="113">
        <v>0</v>
      </c>
      <c r="M199" s="113">
        <v>101823</v>
      </c>
      <c r="N199" s="113">
        <v>2813</v>
      </c>
      <c r="O199" s="113">
        <v>0</v>
      </c>
    </row>
    <row r="200" spans="1:15">
      <c r="A200" s="126">
        <v>44415</v>
      </c>
      <c r="B200" s="130" t="str">
        <f t="shared" si="11"/>
        <v>(土)</v>
      </c>
      <c r="C200" s="113">
        <f t="shared" si="10"/>
        <v>1589524</v>
      </c>
      <c r="D200" s="113">
        <v>589467</v>
      </c>
      <c r="E200" s="113">
        <v>110319</v>
      </c>
      <c r="F200" s="113">
        <v>0</v>
      </c>
      <c r="G200" s="113">
        <v>640730</v>
      </c>
      <c r="H200" s="113">
        <v>249008</v>
      </c>
      <c r="I200" s="113">
        <v>0</v>
      </c>
      <c r="J200" s="113">
        <v>27753</v>
      </c>
      <c r="K200" s="113">
        <v>2020</v>
      </c>
      <c r="L200" s="113">
        <v>0</v>
      </c>
      <c r="M200" s="113">
        <v>165934</v>
      </c>
      <c r="N200" s="113">
        <v>3077</v>
      </c>
      <c r="O200" s="113">
        <v>0</v>
      </c>
    </row>
    <row r="201" spans="1:15">
      <c r="A201" s="126">
        <v>44414</v>
      </c>
      <c r="B201" s="130" t="str">
        <f t="shared" si="11"/>
        <v>(金)</v>
      </c>
      <c r="C201" s="113">
        <f t="shared" si="10"/>
        <v>1526723</v>
      </c>
      <c r="D201" s="113">
        <v>473842</v>
      </c>
      <c r="E201" s="113">
        <v>109530</v>
      </c>
      <c r="F201" s="113">
        <v>0</v>
      </c>
      <c r="G201" s="113">
        <v>628669</v>
      </c>
      <c r="H201" s="113">
        <v>314682</v>
      </c>
      <c r="I201" s="113">
        <v>0</v>
      </c>
      <c r="J201" s="113">
        <v>36356</v>
      </c>
      <c r="K201" s="113">
        <v>787</v>
      </c>
      <c r="L201" s="113">
        <v>0</v>
      </c>
      <c r="M201" s="113">
        <v>219214</v>
      </c>
      <c r="N201" s="113">
        <v>3473</v>
      </c>
      <c r="O201" s="113">
        <v>0</v>
      </c>
    </row>
    <row r="202" spans="1:15">
      <c r="A202" s="126">
        <v>44413</v>
      </c>
      <c r="B202" s="130" t="str">
        <f t="shared" si="11"/>
        <v>(木)</v>
      </c>
      <c r="C202" s="113">
        <f t="shared" si="10"/>
        <v>1448914</v>
      </c>
      <c r="D202" s="113">
        <v>445838</v>
      </c>
      <c r="E202" s="113">
        <v>117096</v>
      </c>
      <c r="F202" s="113">
        <v>0</v>
      </c>
      <c r="G202" s="113">
        <v>592815</v>
      </c>
      <c r="H202" s="113">
        <v>293165</v>
      </c>
      <c r="I202" s="113">
        <v>0</v>
      </c>
      <c r="J202" s="113">
        <v>36964</v>
      </c>
      <c r="K202" s="113">
        <v>1001</v>
      </c>
      <c r="L202" s="113">
        <v>0</v>
      </c>
      <c r="M202" s="113">
        <v>224671</v>
      </c>
      <c r="N202" s="113">
        <v>3636</v>
      </c>
      <c r="O202" s="113">
        <v>0</v>
      </c>
    </row>
    <row r="203" spans="1:15">
      <c r="A203" s="126">
        <v>44412</v>
      </c>
      <c r="B203" s="130" t="str">
        <f t="shared" si="11"/>
        <v>(水)</v>
      </c>
      <c r="C203" s="113">
        <f t="shared" si="10"/>
        <v>1439514</v>
      </c>
      <c r="D203" s="113">
        <v>460497</v>
      </c>
      <c r="E203" s="113">
        <v>115063</v>
      </c>
      <c r="F203" s="113">
        <v>0</v>
      </c>
      <c r="G203" s="113">
        <v>603863</v>
      </c>
      <c r="H203" s="113">
        <v>260091</v>
      </c>
      <c r="I203" s="113">
        <v>0</v>
      </c>
      <c r="J203" s="113">
        <v>41010</v>
      </c>
      <c r="K203" s="113">
        <v>1029</v>
      </c>
      <c r="L203" s="113">
        <v>0</v>
      </c>
      <c r="M203" s="113">
        <v>243214</v>
      </c>
      <c r="N203" s="113">
        <v>3708</v>
      </c>
      <c r="O203" s="113">
        <v>0</v>
      </c>
    </row>
    <row r="204" spans="1:15">
      <c r="A204" s="126">
        <v>44411</v>
      </c>
      <c r="B204" s="130" t="str">
        <f t="shared" si="11"/>
        <v>(火)</v>
      </c>
      <c r="C204" s="113">
        <f t="shared" si="10"/>
        <v>1456103</v>
      </c>
      <c r="D204" s="113">
        <v>465167</v>
      </c>
      <c r="E204" s="113">
        <v>122234</v>
      </c>
      <c r="F204" s="113">
        <v>0</v>
      </c>
      <c r="G204" s="113">
        <v>610672</v>
      </c>
      <c r="H204" s="113">
        <v>258030</v>
      </c>
      <c r="I204" s="113">
        <v>0</v>
      </c>
      <c r="J204" s="113">
        <v>49946</v>
      </c>
      <c r="K204" s="113">
        <v>1081</v>
      </c>
      <c r="L204" s="113">
        <v>0</v>
      </c>
      <c r="M204" s="113">
        <v>272205</v>
      </c>
      <c r="N204" s="113">
        <v>3450</v>
      </c>
      <c r="O204" s="113">
        <v>0</v>
      </c>
    </row>
    <row r="205" spans="1:15">
      <c r="A205" s="126">
        <v>44410</v>
      </c>
      <c r="B205" s="130" t="str">
        <f t="shared" si="11"/>
        <v>(月)</v>
      </c>
      <c r="C205" s="113">
        <f t="shared" si="10"/>
        <v>1388273</v>
      </c>
      <c r="D205" s="113">
        <v>442780</v>
      </c>
      <c r="E205" s="113">
        <v>127037</v>
      </c>
      <c r="F205" s="113">
        <v>0</v>
      </c>
      <c r="G205" s="113">
        <v>573887</v>
      </c>
      <c r="H205" s="113">
        <v>244569</v>
      </c>
      <c r="I205" s="113">
        <v>0</v>
      </c>
      <c r="J205" s="113">
        <v>52913</v>
      </c>
      <c r="K205" s="113">
        <v>1062</v>
      </c>
      <c r="L205" s="113">
        <v>0</v>
      </c>
      <c r="M205" s="113">
        <v>262959</v>
      </c>
      <c r="N205" s="113">
        <v>3660</v>
      </c>
      <c r="O205" s="113">
        <v>0</v>
      </c>
    </row>
    <row r="206" spans="1:15">
      <c r="A206" s="126">
        <v>44409</v>
      </c>
      <c r="B206" s="130" t="str">
        <f t="shared" si="11"/>
        <v>(日)</v>
      </c>
      <c r="C206" s="113">
        <f t="shared" si="10"/>
        <v>1260640</v>
      </c>
      <c r="D206" s="113">
        <v>437201</v>
      </c>
      <c r="E206" s="113">
        <v>123596</v>
      </c>
      <c r="F206" s="113">
        <v>0</v>
      </c>
      <c r="G206" s="113">
        <v>544801</v>
      </c>
      <c r="H206" s="113">
        <v>155042</v>
      </c>
      <c r="I206" s="113">
        <v>0</v>
      </c>
      <c r="J206" s="113">
        <v>27203</v>
      </c>
      <c r="K206" s="113">
        <v>2654</v>
      </c>
      <c r="L206" s="113">
        <v>0</v>
      </c>
      <c r="M206" s="113">
        <v>214270</v>
      </c>
      <c r="N206" s="113">
        <v>6175</v>
      </c>
      <c r="O206" s="113">
        <v>0</v>
      </c>
    </row>
    <row r="207" spans="1:15">
      <c r="A207" s="126">
        <v>44408</v>
      </c>
      <c r="B207" s="130" t="str">
        <f t="shared" si="11"/>
        <v>(土)</v>
      </c>
      <c r="C207" s="113">
        <f t="shared" si="10"/>
        <v>1644691</v>
      </c>
      <c r="D207" s="113">
        <v>503621</v>
      </c>
      <c r="E207" s="113">
        <v>137483</v>
      </c>
      <c r="F207" s="113">
        <v>0</v>
      </c>
      <c r="G207" s="113">
        <v>804706</v>
      </c>
      <c r="H207" s="113">
        <v>198881</v>
      </c>
      <c r="I207" s="113">
        <v>0</v>
      </c>
      <c r="J207" s="113">
        <v>54609</v>
      </c>
      <c r="K207" s="113">
        <v>3388</v>
      </c>
      <c r="L207" s="113">
        <v>0</v>
      </c>
      <c r="M207" s="113">
        <v>405398</v>
      </c>
      <c r="N207" s="113">
        <v>12130</v>
      </c>
      <c r="O207" s="113">
        <v>0</v>
      </c>
    </row>
    <row r="208" spans="1:15">
      <c r="A208" s="126">
        <v>44407</v>
      </c>
      <c r="B208" s="130" t="str">
        <f t="shared" si="11"/>
        <v>(金)</v>
      </c>
      <c r="C208" s="113">
        <f t="shared" si="10"/>
        <v>1639409</v>
      </c>
      <c r="D208" s="113">
        <v>463417</v>
      </c>
      <c r="E208" s="113">
        <v>171298</v>
      </c>
      <c r="F208" s="113">
        <v>0</v>
      </c>
      <c r="G208" s="113">
        <v>757848</v>
      </c>
      <c r="H208" s="113">
        <v>246846</v>
      </c>
      <c r="I208" s="113">
        <v>0</v>
      </c>
      <c r="J208" s="113">
        <v>75299</v>
      </c>
      <c r="K208" s="113">
        <v>1565</v>
      </c>
      <c r="L208" s="113">
        <v>0</v>
      </c>
      <c r="M208" s="113">
        <v>422510</v>
      </c>
      <c r="N208" s="113">
        <v>10205</v>
      </c>
      <c r="O208" s="113">
        <v>0</v>
      </c>
    </row>
    <row r="209" spans="1:15">
      <c r="A209" s="126">
        <v>44406</v>
      </c>
      <c r="B209" s="130" t="str">
        <f t="shared" si="11"/>
        <v>(木)</v>
      </c>
      <c r="C209" s="113">
        <f t="shared" si="10"/>
        <v>1575266</v>
      </c>
      <c r="D209" s="113">
        <v>433392</v>
      </c>
      <c r="E209" s="113">
        <v>172863</v>
      </c>
      <c r="F209" s="113">
        <v>0</v>
      </c>
      <c r="G209" s="113">
        <v>758627</v>
      </c>
      <c r="H209" s="113">
        <v>210384</v>
      </c>
      <c r="I209" s="113">
        <v>0</v>
      </c>
      <c r="J209" s="113">
        <v>73968</v>
      </c>
      <c r="K209" s="113">
        <v>1566</v>
      </c>
      <c r="L209" s="113">
        <v>0</v>
      </c>
      <c r="M209" s="113">
        <v>470059</v>
      </c>
      <c r="N209" s="113">
        <v>10015</v>
      </c>
      <c r="O209" s="113">
        <v>0</v>
      </c>
    </row>
    <row r="210" spans="1:15">
      <c r="A210" s="126">
        <v>44405</v>
      </c>
      <c r="B210" s="130" t="str">
        <f t="shared" si="11"/>
        <v>(水)</v>
      </c>
      <c r="C210" s="113">
        <f t="shared" si="10"/>
        <v>1583920</v>
      </c>
      <c r="D210" s="113">
        <v>434103</v>
      </c>
      <c r="E210" s="113">
        <v>167413</v>
      </c>
      <c r="F210" s="113">
        <v>0</v>
      </c>
      <c r="G210" s="113">
        <v>775240</v>
      </c>
      <c r="H210" s="113">
        <v>207164</v>
      </c>
      <c r="I210" s="113">
        <v>0</v>
      </c>
      <c r="J210" s="113">
        <v>79952</v>
      </c>
      <c r="K210" s="113">
        <v>1565</v>
      </c>
      <c r="L210" s="113">
        <v>0</v>
      </c>
      <c r="M210" s="113">
        <v>497314</v>
      </c>
      <c r="N210" s="113">
        <v>13988</v>
      </c>
      <c r="O210" s="113">
        <v>0</v>
      </c>
    </row>
    <row r="211" spans="1:15">
      <c r="A211" s="126">
        <v>44404</v>
      </c>
      <c r="B211" s="130" t="str">
        <f t="shared" si="11"/>
        <v>(火)</v>
      </c>
      <c r="C211" s="113">
        <f t="shared" si="10"/>
        <v>1558137</v>
      </c>
      <c r="D211" s="113">
        <v>439799</v>
      </c>
      <c r="E211" s="113">
        <v>168637</v>
      </c>
      <c r="F211" s="113">
        <v>0</v>
      </c>
      <c r="G211" s="113">
        <v>761107</v>
      </c>
      <c r="H211" s="113">
        <v>188594</v>
      </c>
      <c r="I211" s="113">
        <v>0</v>
      </c>
      <c r="J211" s="113">
        <v>94036</v>
      </c>
      <c r="K211" s="113">
        <v>1580</v>
      </c>
      <c r="L211" s="113">
        <v>0</v>
      </c>
      <c r="M211" s="113">
        <v>501016</v>
      </c>
      <c r="N211" s="113">
        <v>13484</v>
      </c>
      <c r="O211" s="113">
        <v>0</v>
      </c>
    </row>
    <row r="212" spans="1:15">
      <c r="A212" s="126">
        <v>44403</v>
      </c>
      <c r="B212" s="130" t="str">
        <f t="shared" si="11"/>
        <v>(月)</v>
      </c>
      <c r="C212" s="113">
        <f t="shared" si="10"/>
        <v>1483510</v>
      </c>
      <c r="D212" s="113">
        <v>370659</v>
      </c>
      <c r="E212" s="113">
        <v>188086</v>
      </c>
      <c r="F212" s="113">
        <v>0</v>
      </c>
      <c r="G212" s="113">
        <v>743731</v>
      </c>
      <c r="H212" s="113">
        <v>181034</v>
      </c>
      <c r="I212" s="113">
        <v>0</v>
      </c>
      <c r="J212" s="113">
        <v>81526</v>
      </c>
      <c r="K212" s="113">
        <v>1878</v>
      </c>
      <c r="L212" s="113">
        <v>0</v>
      </c>
      <c r="M212" s="113">
        <v>504981</v>
      </c>
      <c r="N212" s="113">
        <v>15637</v>
      </c>
      <c r="O212" s="113">
        <v>0</v>
      </c>
    </row>
    <row r="213" spans="1:15">
      <c r="A213" s="126">
        <v>44402</v>
      </c>
      <c r="B213" s="130" t="str">
        <f t="shared" si="11"/>
        <v>(日)</v>
      </c>
      <c r="C213" s="113">
        <f t="shared" si="10"/>
        <v>1209253</v>
      </c>
      <c r="D213" s="113">
        <v>272587</v>
      </c>
      <c r="E213" s="113">
        <v>147484</v>
      </c>
      <c r="F213" s="113">
        <v>0</v>
      </c>
      <c r="G213" s="113">
        <v>692083</v>
      </c>
      <c r="H213" s="113">
        <v>97099</v>
      </c>
      <c r="I213" s="113">
        <v>0</v>
      </c>
      <c r="J213" s="113">
        <v>39571</v>
      </c>
      <c r="K213" s="113">
        <v>4556</v>
      </c>
      <c r="L213" s="113">
        <v>0</v>
      </c>
      <c r="M213" s="113">
        <v>468882</v>
      </c>
      <c r="N213" s="113">
        <v>17692</v>
      </c>
      <c r="O213" s="113">
        <v>0</v>
      </c>
    </row>
    <row r="214" spans="1:15">
      <c r="A214" s="126">
        <v>44401</v>
      </c>
      <c r="B214" s="130" t="str">
        <f t="shared" si="11"/>
        <v>(土)</v>
      </c>
      <c r="C214" s="113">
        <f t="shared" si="10"/>
        <v>1317242</v>
      </c>
      <c r="D214" s="113">
        <v>304136</v>
      </c>
      <c r="E214" s="113">
        <v>161766</v>
      </c>
      <c r="F214" s="113">
        <v>0</v>
      </c>
      <c r="G214" s="113">
        <v>748686</v>
      </c>
      <c r="H214" s="113">
        <v>102654</v>
      </c>
      <c r="I214" s="113">
        <v>0</v>
      </c>
      <c r="J214" s="113">
        <v>50822</v>
      </c>
      <c r="K214" s="113">
        <v>4838</v>
      </c>
      <c r="L214" s="113">
        <v>0</v>
      </c>
      <c r="M214" s="113">
        <v>518076</v>
      </c>
      <c r="N214" s="113">
        <v>22688</v>
      </c>
      <c r="O214" s="113">
        <v>0</v>
      </c>
    </row>
    <row r="215" spans="1:15">
      <c r="A215" s="126">
        <v>44400</v>
      </c>
      <c r="B215" s="130" t="str">
        <f t="shared" si="11"/>
        <v>(金)</v>
      </c>
      <c r="C215" s="113">
        <f t="shared" si="10"/>
        <v>527214</v>
      </c>
      <c r="D215" s="113">
        <v>128307</v>
      </c>
      <c r="E215" s="113">
        <v>124426</v>
      </c>
      <c r="F215" s="113">
        <v>0</v>
      </c>
      <c r="G215" s="113">
        <v>199468</v>
      </c>
      <c r="H215" s="113">
        <v>75013</v>
      </c>
      <c r="I215" s="113">
        <v>0</v>
      </c>
      <c r="J215" s="113">
        <v>16397</v>
      </c>
      <c r="K215" s="113">
        <v>2279</v>
      </c>
      <c r="L215" s="113">
        <v>0</v>
      </c>
      <c r="M215" s="113">
        <v>136747</v>
      </c>
      <c r="N215" s="113">
        <v>18625</v>
      </c>
      <c r="O215" s="113">
        <v>0</v>
      </c>
    </row>
    <row r="216" spans="1:15">
      <c r="A216" s="126">
        <v>44399</v>
      </c>
      <c r="B216" s="130" t="str">
        <f t="shared" si="11"/>
        <v>(木)</v>
      </c>
      <c r="C216" s="113">
        <f t="shared" si="10"/>
        <v>669849</v>
      </c>
      <c r="D216" s="113">
        <v>188265</v>
      </c>
      <c r="E216" s="113">
        <v>135139</v>
      </c>
      <c r="F216" s="113">
        <v>0</v>
      </c>
      <c r="G216" s="113">
        <v>279584</v>
      </c>
      <c r="H216" s="113">
        <v>66861</v>
      </c>
      <c r="I216" s="113">
        <v>0</v>
      </c>
      <c r="J216" s="113">
        <v>30372</v>
      </c>
      <c r="K216" s="113">
        <v>3292</v>
      </c>
      <c r="L216" s="113">
        <v>0</v>
      </c>
      <c r="M216" s="113">
        <v>212664</v>
      </c>
      <c r="N216" s="113">
        <v>19596</v>
      </c>
      <c r="O216" s="113">
        <v>0</v>
      </c>
    </row>
    <row r="217" spans="1:15">
      <c r="A217" s="126">
        <v>44398</v>
      </c>
      <c r="B217" s="130" t="str">
        <f t="shared" si="11"/>
        <v>(水)</v>
      </c>
      <c r="C217" s="113">
        <f t="shared" si="10"/>
        <v>1515912</v>
      </c>
      <c r="D217" s="113">
        <v>499762</v>
      </c>
      <c r="E217" s="113">
        <v>243639</v>
      </c>
      <c r="F217" s="113">
        <v>0</v>
      </c>
      <c r="G217" s="113">
        <v>663305</v>
      </c>
      <c r="H217" s="113">
        <v>109206</v>
      </c>
      <c r="I217" s="113">
        <v>0</v>
      </c>
      <c r="J217" s="113">
        <v>127616</v>
      </c>
      <c r="K217" s="113">
        <v>3004</v>
      </c>
      <c r="L217" s="113">
        <v>0</v>
      </c>
      <c r="M217" s="113">
        <v>516067</v>
      </c>
      <c r="N217" s="113">
        <v>20946</v>
      </c>
      <c r="O217" s="113">
        <v>0</v>
      </c>
    </row>
    <row r="218" spans="1:15">
      <c r="A218" s="126">
        <v>44397</v>
      </c>
      <c r="B218" s="130" t="str">
        <f t="shared" si="11"/>
        <v>(火)</v>
      </c>
      <c r="C218" s="113">
        <f t="shared" si="10"/>
        <v>1500293</v>
      </c>
      <c r="D218" s="113">
        <v>537051</v>
      </c>
      <c r="E218" s="113">
        <v>238459</v>
      </c>
      <c r="F218" s="113">
        <v>0</v>
      </c>
      <c r="G218" s="113">
        <v>626135</v>
      </c>
      <c r="H218" s="113">
        <v>98648</v>
      </c>
      <c r="I218" s="113">
        <v>0</v>
      </c>
      <c r="J218" s="113">
        <v>154136</v>
      </c>
      <c r="K218" s="113">
        <v>2879</v>
      </c>
      <c r="L218" s="113">
        <v>0</v>
      </c>
      <c r="M218" s="113">
        <v>500874</v>
      </c>
      <c r="N218" s="113">
        <v>24510</v>
      </c>
      <c r="O218" s="113">
        <v>0</v>
      </c>
    </row>
    <row r="219" spans="1:15">
      <c r="A219" s="126">
        <v>44396</v>
      </c>
      <c r="B219" s="130" t="str">
        <f t="shared" si="11"/>
        <v>(月)</v>
      </c>
      <c r="C219" s="113">
        <f t="shared" si="10"/>
        <v>1159475</v>
      </c>
      <c r="D219" s="113">
        <v>274817</v>
      </c>
      <c r="E219" s="113">
        <v>224376</v>
      </c>
      <c r="F219" s="113">
        <v>0</v>
      </c>
      <c r="G219" s="113">
        <v>574948</v>
      </c>
      <c r="H219" s="113">
        <v>85334</v>
      </c>
      <c r="I219" s="113">
        <v>0</v>
      </c>
      <c r="J219" s="113">
        <v>69195</v>
      </c>
      <c r="K219" s="113">
        <v>3360</v>
      </c>
      <c r="L219" s="113">
        <v>0</v>
      </c>
      <c r="M219" s="113">
        <v>465297</v>
      </c>
      <c r="N219" s="113">
        <v>23954</v>
      </c>
      <c r="O219" s="113">
        <v>0</v>
      </c>
    </row>
    <row r="220" spans="1:15">
      <c r="A220" s="126">
        <v>44395</v>
      </c>
      <c r="B220" s="130" t="str">
        <f t="shared" si="11"/>
        <v>(日)</v>
      </c>
      <c r="C220" s="113">
        <f t="shared" si="10"/>
        <v>1333462</v>
      </c>
      <c r="D220" s="113">
        <v>462814</v>
      </c>
      <c r="E220" s="113">
        <v>152678</v>
      </c>
      <c r="F220" s="113">
        <v>0</v>
      </c>
      <c r="G220" s="113">
        <v>665316</v>
      </c>
      <c r="H220" s="113">
        <v>52654</v>
      </c>
      <c r="I220" s="113">
        <v>0</v>
      </c>
      <c r="J220" s="113">
        <v>97690</v>
      </c>
      <c r="K220" s="113">
        <v>3466</v>
      </c>
      <c r="L220" s="113">
        <v>0</v>
      </c>
      <c r="M220" s="113">
        <v>550549</v>
      </c>
      <c r="N220" s="113">
        <v>29593</v>
      </c>
      <c r="O220" s="113">
        <v>0</v>
      </c>
    </row>
    <row r="221" spans="1:15">
      <c r="A221" s="126">
        <v>44394</v>
      </c>
      <c r="B221" s="130" t="str">
        <f t="shared" si="11"/>
        <v>(土)</v>
      </c>
      <c r="C221" s="113">
        <f t="shared" si="10"/>
        <v>1524814</v>
      </c>
      <c r="D221" s="113">
        <v>634142</v>
      </c>
      <c r="E221" s="113">
        <v>194305</v>
      </c>
      <c r="F221" s="113">
        <v>0</v>
      </c>
      <c r="G221" s="113">
        <v>649465</v>
      </c>
      <c r="H221" s="113">
        <v>46902</v>
      </c>
      <c r="I221" s="113">
        <v>0</v>
      </c>
      <c r="J221" s="113">
        <v>158725</v>
      </c>
      <c r="K221" s="113">
        <v>3158</v>
      </c>
      <c r="L221" s="113">
        <v>0</v>
      </c>
      <c r="M221" s="113">
        <v>538678</v>
      </c>
      <c r="N221" s="113">
        <v>30681</v>
      </c>
      <c r="O221" s="113">
        <v>0</v>
      </c>
    </row>
    <row r="222" spans="1:15">
      <c r="A222" s="126">
        <v>44393</v>
      </c>
      <c r="B222" s="130" t="str">
        <f t="shared" si="11"/>
        <v>(金)</v>
      </c>
      <c r="C222" s="113">
        <f t="shared" si="10"/>
        <v>1525623</v>
      </c>
      <c r="D222" s="113">
        <v>621815</v>
      </c>
      <c r="E222" s="113">
        <v>248494</v>
      </c>
      <c r="F222" s="113">
        <v>0</v>
      </c>
      <c r="G222" s="113">
        <v>611979</v>
      </c>
      <c r="H222" s="113">
        <v>43335</v>
      </c>
      <c r="I222" s="113">
        <v>0</v>
      </c>
      <c r="J222" s="113">
        <v>208693</v>
      </c>
      <c r="K222" s="113">
        <v>2410</v>
      </c>
      <c r="L222" s="113">
        <v>0</v>
      </c>
      <c r="M222" s="113">
        <v>510062</v>
      </c>
      <c r="N222" s="113">
        <v>25450</v>
      </c>
      <c r="O222" s="113">
        <v>0</v>
      </c>
    </row>
    <row r="223" spans="1:15">
      <c r="A223" s="126">
        <v>44392</v>
      </c>
      <c r="B223" s="130" t="str">
        <f t="shared" si="11"/>
        <v>(木)</v>
      </c>
      <c r="C223" s="113">
        <f t="shared" si="10"/>
        <v>1508462</v>
      </c>
      <c r="D223" s="113">
        <v>596323</v>
      </c>
      <c r="E223" s="113">
        <v>243694</v>
      </c>
      <c r="F223" s="113">
        <v>0</v>
      </c>
      <c r="G223" s="113">
        <v>624982</v>
      </c>
      <c r="H223" s="113">
        <v>43463</v>
      </c>
      <c r="I223" s="113">
        <v>0</v>
      </c>
      <c r="J223" s="113">
        <v>214501</v>
      </c>
      <c r="K223" s="113">
        <v>5501</v>
      </c>
      <c r="L223" s="113">
        <v>0</v>
      </c>
      <c r="M223" s="113">
        <v>543743</v>
      </c>
      <c r="N223" s="113">
        <v>29619</v>
      </c>
      <c r="O223" s="113">
        <v>0</v>
      </c>
    </row>
    <row r="224" spans="1:15">
      <c r="A224" s="126">
        <v>44391</v>
      </c>
      <c r="B224" s="130" t="str">
        <f t="shared" si="11"/>
        <v>(水)</v>
      </c>
      <c r="C224" s="113">
        <f t="shared" si="10"/>
        <v>1542318</v>
      </c>
      <c r="D224" s="113">
        <v>611169</v>
      </c>
      <c r="E224" s="113">
        <v>247704</v>
      </c>
      <c r="F224" s="113">
        <v>0</v>
      </c>
      <c r="G224" s="113">
        <v>641978</v>
      </c>
      <c r="H224" s="113">
        <v>41467</v>
      </c>
      <c r="I224" s="113">
        <v>0</v>
      </c>
      <c r="J224" s="113">
        <v>236638</v>
      </c>
      <c r="K224" s="113">
        <v>2186</v>
      </c>
      <c r="L224" s="113">
        <v>0</v>
      </c>
      <c r="M224" s="113">
        <v>563564</v>
      </c>
      <c r="N224" s="113">
        <v>29294</v>
      </c>
      <c r="O224" s="113">
        <v>0</v>
      </c>
    </row>
    <row r="225" spans="1:15">
      <c r="A225" s="126">
        <v>44390</v>
      </c>
      <c r="B225" s="130" t="str">
        <f t="shared" si="11"/>
        <v>(火)</v>
      </c>
      <c r="C225" s="113">
        <f t="shared" si="10"/>
        <v>1546485</v>
      </c>
      <c r="D225" s="113">
        <v>613138</v>
      </c>
      <c r="E225" s="113">
        <v>258618</v>
      </c>
      <c r="F225" s="113">
        <v>0</v>
      </c>
      <c r="G225" s="113">
        <v>635053</v>
      </c>
      <c r="H225" s="113">
        <v>39676</v>
      </c>
      <c r="I225" s="113">
        <v>0</v>
      </c>
      <c r="J225" s="113">
        <v>264082</v>
      </c>
      <c r="K225" s="113">
        <v>2570</v>
      </c>
      <c r="L225" s="113">
        <v>0</v>
      </c>
      <c r="M225" s="113">
        <v>563743</v>
      </c>
      <c r="N225" s="113">
        <v>29597</v>
      </c>
      <c r="O225" s="113">
        <v>0</v>
      </c>
    </row>
    <row r="226" spans="1:15">
      <c r="A226" s="126">
        <v>44389</v>
      </c>
      <c r="B226" s="130" t="str">
        <f t="shared" si="11"/>
        <v>(月)</v>
      </c>
      <c r="C226" s="113">
        <f t="shared" si="10"/>
        <v>1453679</v>
      </c>
      <c r="D226" s="113">
        <v>575734</v>
      </c>
      <c r="E226" s="113">
        <v>225824</v>
      </c>
      <c r="F226" s="113">
        <v>0</v>
      </c>
      <c r="G226" s="113">
        <v>613805</v>
      </c>
      <c r="H226" s="113">
        <v>38316</v>
      </c>
      <c r="I226" s="113">
        <v>0</v>
      </c>
      <c r="J226" s="113">
        <v>258136</v>
      </c>
      <c r="K226" s="113">
        <v>2085</v>
      </c>
      <c r="L226" s="113">
        <v>0</v>
      </c>
      <c r="M226" s="113">
        <v>553428</v>
      </c>
      <c r="N226" s="113">
        <v>29778</v>
      </c>
      <c r="O226" s="113">
        <v>0</v>
      </c>
    </row>
    <row r="227" spans="1:15">
      <c r="A227" s="126">
        <v>44388</v>
      </c>
      <c r="B227" s="130" t="str">
        <f t="shared" si="11"/>
        <v>(日)</v>
      </c>
      <c r="C227" s="113">
        <f t="shared" si="10"/>
        <v>1436315</v>
      </c>
      <c r="D227" s="113">
        <v>569392</v>
      </c>
      <c r="E227" s="113">
        <v>196769</v>
      </c>
      <c r="F227" s="113">
        <v>0</v>
      </c>
      <c r="G227" s="113">
        <v>630818</v>
      </c>
      <c r="H227" s="113">
        <v>39336</v>
      </c>
      <c r="I227" s="113">
        <v>0</v>
      </c>
      <c r="J227" s="113">
        <v>215982</v>
      </c>
      <c r="K227" s="113">
        <v>3609</v>
      </c>
      <c r="L227" s="113">
        <v>0</v>
      </c>
      <c r="M227" s="113">
        <v>569283</v>
      </c>
      <c r="N227" s="113">
        <v>31527</v>
      </c>
      <c r="O227" s="113">
        <v>0</v>
      </c>
    </row>
    <row r="228" spans="1:15">
      <c r="A228" s="126">
        <v>44387</v>
      </c>
      <c r="B228" s="130" t="str">
        <f t="shared" si="11"/>
        <v>(土)</v>
      </c>
      <c r="C228" s="113">
        <f t="shared" ref="C228:C291" si="12">SUM(D228:I228)</f>
        <v>1702004</v>
      </c>
      <c r="D228" s="113">
        <v>778113</v>
      </c>
      <c r="E228" s="113">
        <v>262209</v>
      </c>
      <c r="F228" s="113">
        <v>0</v>
      </c>
      <c r="G228" s="113">
        <v>622625</v>
      </c>
      <c r="H228" s="113">
        <v>39057</v>
      </c>
      <c r="I228" s="113">
        <v>0</v>
      </c>
      <c r="J228" s="113">
        <v>377531</v>
      </c>
      <c r="K228" s="113">
        <v>3981</v>
      </c>
      <c r="L228" s="113">
        <v>0</v>
      </c>
      <c r="M228" s="113">
        <v>564236</v>
      </c>
      <c r="N228" s="113">
        <v>31469</v>
      </c>
      <c r="O228" s="113">
        <v>0</v>
      </c>
    </row>
    <row r="229" spans="1:15">
      <c r="A229" s="126">
        <v>44386</v>
      </c>
      <c r="B229" s="130" t="str">
        <f t="shared" si="11"/>
        <v>(金)</v>
      </c>
      <c r="C229" s="113">
        <f t="shared" si="12"/>
        <v>1674639</v>
      </c>
      <c r="D229" s="113">
        <v>729221</v>
      </c>
      <c r="E229" s="113">
        <v>306638</v>
      </c>
      <c r="F229" s="113">
        <v>0</v>
      </c>
      <c r="G229" s="113">
        <v>602700</v>
      </c>
      <c r="H229" s="113">
        <v>36080</v>
      </c>
      <c r="I229" s="113">
        <v>0</v>
      </c>
      <c r="J229" s="113">
        <v>395500</v>
      </c>
      <c r="K229" s="113">
        <v>3606</v>
      </c>
      <c r="L229" s="113">
        <v>0</v>
      </c>
      <c r="M229" s="113">
        <v>545453</v>
      </c>
      <c r="N229" s="113">
        <v>27794</v>
      </c>
      <c r="O229" s="113">
        <v>0</v>
      </c>
    </row>
    <row r="230" spans="1:15">
      <c r="A230" s="126">
        <v>44385</v>
      </c>
      <c r="B230" s="130" t="str">
        <f t="shared" si="11"/>
        <v>(木)</v>
      </c>
      <c r="C230" s="113">
        <f t="shared" si="12"/>
        <v>1659618</v>
      </c>
      <c r="D230" s="113">
        <v>728267</v>
      </c>
      <c r="E230" s="113">
        <v>295932</v>
      </c>
      <c r="F230" s="113">
        <v>0</v>
      </c>
      <c r="G230" s="113">
        <v>602679</v>
      </c>
      <c r="H230" s="113">
        <v>32740</v>
      </c>
      <c r="I230" s="113">
        <v>0</v>
      </c>
      <c r="J230" s="113">
        <v>438390</v>
      </c>
      <c r="K230" s="113">
        <v>3621</v>
      </c>
      <c r="L230" s="113">
        <v>0</v>
      </c>
      <c r="M230" s="113">
        <v>555923</v>
      </c>
      <c r="N230" s="113">
        <v>27279</v>
      </c>
      <c r="O230" s="113">
        <v>0</v>
      </c>
    </row>
    <row r="231" spans="1:15">
      <c r="A231" s="126">
        <v>44384</v>
      </c>
      <c r="B231" s="130" t="str">
        <f t="shared" si="11"/>
        <v>(水)</v>
      </c>
      <c r="C231" s="113">
        <f t="shared" si="12"/>
        <v>1660822</v>
      </c>
      <c r="D231" s="113">
        <v>755329</v>
      </c>
      <c r="E231" s="113">
        <v>267714</v>
      </c>
      <c r="F231" s="113">
        <v>0</v>
      </c>
      <c r="G231" s="113">
        <v>606675</v>
      </c>
      <c r="H231" s="113">
        <v>31104</v>
      </c>
      <c r="I231" s="113">
        <v>0</v>
      </c>
      <c r="J231" s="113">
        <v>474571</v>
      </c>
      <c r="K231" s="113">
        <v>3778</v>
      </c>
      <c r="L231" s="113">
        <v>0</v>
      </c>
      <c r="M231" s="113">
        <v>560487</v>
      </c>
      <c r="N231" s="113">
        <v>26130</v>
      </c>
      <c r="O231" s="113">
        <v>0</v>
      </c>
    </row>
    <row r="232" spans="1:15">
      <c r="A232" s="126">
        <v>44383</v>
      </c>
      <c r="B232" s="130" t="str">
        <f t="shared" si="11"/>
        <v>(火)</v>
      </c>
      <c r="C232" s="113">
        <f t="shared" si="12"/>
        <v>1652284</v>
      </c>
      <c r="D232" s="113">
        <v>726688</v>
      </c>
      <c r="E232" s="113">
        <v>268489</v>
      </c>
      <c r="F232" s="113">
        <v>0</v>
      </c>
      <c r="G232" s="113">
        <v>624632</v>
      </c>
      <c r="H232" s="113">
        <v>32475</v>
      </c>
      <c r="I232" s="113">
        <v>0</v>
      </c>
      <c r="J232" s="113">
        <v>467586</v>
      </c>
      <c r="K232" s="113">
        <v>3513</v>
      </c>
      <c r="L232" s="113">
        <v>0</v>
      </c>
      <c r="M232" s="113">
        <v>582711</v>
      </c>
      <c r="N232" s="113">
        <v>28015</v>
      </c>
      <c r="O232" s="113">
        <v>0</v>
      </c>
    </row>
    <row r="233" spans="1:15">
      <c r="A233" s="126">
        <v>44382</v>
      </c>
      <c r="B233" s="130" t="str">
        <f t="shared" si="11"/>
        <v>(月)</v>
      </c>
      <c r="C233" s="113">
        <f t="shared" si="12"/>
        <v>1548996</v>
      </c>
      <c r="D233" s="113">
        <v>686221</v>
      </c>
      <c r="E233" s="113">
        <v>253566</v>
      </c>
      <c r="F233" s="113">
        <v>0</v>
      </c>
      <c r="G233" s="113">
        <v>580226</v>
      </c>
      <c r="H233" s="113">
        <v>28983</v>
      </c>
      <c r="I233" s="113">
        <v>0</v>
      </c>
      <c r="J233" s="113">
        <v>457229</v>
      </c>
      <c r="K233" s="113">
        <v>3670</v>
      </c>
      <c r="L233" s="113">
        <v>0</v>
      </c>
      <c r="M233" s="113">
        <v>543765</v>
      </c>
      <c r="N233" s="113">
        <v>27653</v>
      </c>
      <c r="O233" s="113">
        <v>0</v>
      </c>
    </row>
    <row r="234" spans="1:15">
      <c r="A234" s="126">
        <v>44381</v>
      </c>
      <c r="B234" s="130" t="str">
        <f t="shared" si="11"/>
        <v>(日)</v>
      </c>
      <c r="C234" s="113">
        <f t="shared" si="12"/>
        <v>1408283</v>
      </c>
      <c r="D234" s="113">
        <v>687453</v>
      </c>
      <c r="E234" s="113">
        <v>153691</v>
      </c>
      <c r="F234" s="113">
        <v>0</v>
      </c>
      <c r="G234" s="113">
        <v>544724</v>
      </c>
      <c r="H234" s="113">
        <v>22415</v>
      </c>
      <c r="I234" s="113">
        <v>0</v>
      </c>
      <c r="J234" s="113">
        <v>458157</v>
      </c>
      <c r="K234" s="113">
        <v>5385</v>
      </c>
      <c r="L234" s="113">
        <v>0</v>
      </c>
      <c r="M234" s="113">
        <v>516747</v>
      </c>
      <c r="N234" s="113">
        <v>21817</v>
      </c>
      <c r="O234" s="113">
        <v>0</v>
      </c>
    </row>
    <row r="235" spans="1:15">
      <c r="A235" s="126">
        <v>44380</v>
      </c>
      <c r="B235" s="130" t="str">
        <f t="shared" si="11"/>
        <v>(土)</v>
      </c>
      <c r="C235" s="113">
        <f t="shared" si="12"/>
        <v>1523999</v>
      </c>
      <c r="D235" s="113">
        <v>690476</v>
      </c>
      <c r="E235" s="113">
        <v>199460</v>
      </c>
      <c r="F235" s="113">
        <v>0</v>
      </c>
      <c r="G235" s="113">
        <v>614346</v>
      </c>
      <c r="H235" s="113">
        <v>19717</v>
      </c>
      <c r="I235" s="113">
        <v>0</v>
      </c>
      <c r="J235" s="113">
        <v>466411</v>
      </c>
      <c r="K235" s="113">
        <v>10689</v>
      </c>
      <c r="L235" s="113">
        <v>0</v>
      </c>
      <c r="M235" s="113">
        <v>580301</v>
      </c>
      <c r="N235" s="113">
        <v>19166</v>
      </c>
      <c r="O235" s="113">
        <v>0</v>
      </c>
    </row>
    <row r="236" spans="1:15">
      <c r="A236" s="126">
        <v>44379</v>
      </c>
      <c r="B236" s="130" t="str">
        <f t="shared" si="11"/>
        <v>(金)</v>
      </c>
      <c r="C236" s="113">
        <f t="shared" si="12"/>
        <v>1289001</v>
      </c>
      <c r="D236" s="113">
        <v>358326</v>
      </c>
      <c r="E236" s="113">
        <v>239210</v>
      </c>
      <c r="F236" s="113">
        <v>0</v>
      </c>
      <c r="G236" s="113">
        <v>672024</v>
      </c>
      <c r="H236" s="113">
        <v>19441</v>
      </c>
      <c r="I236" s="113">
        <v>0</v>
      </c>
      <c r="J236" s="113">
        <v>240726</v>
      </c>
      <c r="K236" s="113">
        <v>8281</v>
      </c>
      <c r="L236" s="113">
        <v>0</v>
      </c>
      <c r="M236" s="113">
        <v>628799</v>
      </c>
      <c r="N236" s="113">
        <v>18867</v>
      </c>
      <c r="O236" s="113">
        <v>0</v>
      </c>
    </row>
    <row r="237" spans="1:15">
      <c r="A237" s="126">
        <v>44378</v>
      </c>
      <c r="B237" s="130" t="str">
        <f t="shared" si="11"/>
        <v>(木)</v>
      </c>
      <c r="C237" s="113">
        <f t="shared" si="12"/>
        <v>1315270</v>
      </c>
      <c r="D237" s="113">
        <v>418828</v>
      </c>
      <c r="E237" s="113">
        <v>217696</v>
      </c>
      <c r="F237" s="113">
        <v>0</v>
      </c>
      <c r="G237" s="113">
        <v>659291</v>
      </c>
      <c r="H237" s="113">
        <v>19455</v>
      </c>
      <c r="I237" s="113">
        <v>0</v>
      </c>
      <c r="J237" s="113">
        <v>311464</v>
      </c>
      <c r="K237" s="113">
        <v>8381</v>
      </c>
      <c r="L237" s="113">
        <v>0</v>
      </c>
      <c r="M237" s="113">
        <v>621209</v>
      </c>
      <c r="N237" s="113">
        <v>18908</v>
      </c>
      <c r="O237" s="113">
        <v>0</v>
      </c>
    </row>
    <row r="238" spans="1:15">
      <c r="A238" s="126">
        <v>44377</v>
      </c>
      <c r="B238" s="130" t="str">
        <f t="shared" si="11"/>
        <v>(水)</v>
      </c>
      <c r="C238" s="113">
        <f t="shared" si="12"/>
        <v>1539189</v>
      </c>
      <c r="D238" s="113">
        <v>628472</v>
      </c>
      <c r="E238" s="113">
        <v>202082</v>
      </c>
      <c r="F238" s="113">
        <v>0</v>
      </c>
      <c r="G238" s="113">
        <v>689754</v>
      </c>
      <c r="H238" s="113">
        <v>18881</v>
      </c>
      <c r="I238" s="113">
        <v>0</v>
      </c>
      <c r="J238" s="113">
        <v>489495</v>
      </c>
      <c r="K238" s="113">
        <v>12406</v>
      </c>
      <c r="L238" s="113">
        <v>0</v>
      </c>
      <c r="M238" s="113">
        <v>648457</v>
      </c>
      <c r="N238" s="113">
        <v>18436</v>
      </c>
      <c r="O238" s="113">
        <v>0</v>
      </c>
    </row>
    <row r="239" spans="1:15">
      <c r="A239" s="126">
        <v>44376</v>
      </c>
      <c r="B239" s="130" t="str">
        <f t="shared" si="11"/>
        <v>(火)</v>
      </c>
      <c r="C239" s="113">
        <f t="shared" si="12"/>
        <v>1500021</v>
      </c>
      <c r="D239" s="113">
        <v>610241</v>
      </c>
      <c r="E239" s="113">
        <v>177758</v>
      </c>
      <c r="F239" s="113">
        <v>0</v>
      </c>
      <c r="G239" s="113">
        <v>693229</v>
      </c>
      <c r="H239" s="113">
        <v>18793</v>
      </c>
      <c r="I239" s="113">
        <v>0</v>
      </c>
      <c r="J239" s="113">
        <v>482762</v>
      </c>
      <c r="K239" s="113">
        <v>11477</v>
      </c>
      <c r="L239" s="113">
        <v>0</v>
      </c>
      <c r="M239" s="113">
        <v>655396</v>
      </c>
      <c r="N239" s="113">
        <v>18276</v>
      </c>
      <c r="O239" s="113">
        <v>0</v>
      </c>
    </row>
    <row r="240" spans="1:15">
      <c r="A240" s="126">
        <v>44375</v>
      </c>
      <c r="B240" s="130" t="str">
        <f t="shared" si="11"/>
        <v>(月)</v>
      </c>
      <c r="C240" s="113">
        <f t="shared" si="12"/>
        <v>1381674</v>
      </c>
      <c r="D240" s="113">
        <v>569685</v>
      </c>
      <c r="E240" s="113">
        <v>163064</v>
      </c>
      <c r="F240" s="113">
        <v>0</v>
      </c>
      <c r="G240" s="113">
        <v>630626</v>
      </c>
      <c r="H240" s="113">
        <v>18299</v>
      </c>
      <c r="I240" s="113">
        <v>0</v>
      </c>
      <c r="J240" s="113">
        <v>457867</v>
      </c>
      <c r="K240" s="113">
        <v>13270</v>
      </c>
      <c r="L240" s="113">
        <v>0</v>
      </c>
      <c r="M240" s="113">
        <v>598972</v>
      </c>
      <c r="N240" s="113">
        <v>17755</v>
      </c>
      <c r="O240" s="113">
        <v>0</v>
      </c>
    </row>
    <row r="241" spans="1:15">
      <c r="A241" s="126">
        <v>44374</v>
      </c>
      <c r="B241" s="130" t="str">
        <f t="shared" si="11"/>
        <v>(日)</v>
      </c>
      <c r="C241" s="113">
        <f t="shared" si="12"/>
        <v>1334071</v>
      </c>
      <c r="D241" s="113">
        <v>678684</v>
      </c>
      <c r="E241" s="113">
        <v>107207</v>
      </c>
      <c r="F241" s="113">
        <v>0</v>
      </c>
      <c r="G241" s="113">
        <v>543533</v>
      </c>
      <c r="H241" s="113">
        <v>4647</v>
      </c>
      <c r="I241" s="113">
        <v>0</v>
      </c>
      <c r="J241" s="113">
        <v>552637</v>
      </c>
      <c r="K241" s="113">
        <v>16305</v>
      </c>
      <c r="L241" s="113">
        <v>0</v>
      </c>
      <c r="M241" s="113">
        <v>522073</v>
      </c>
      <c r="N241" s="113">
        <v>4554</v>
      </c>
      <c r="O241" s="113">
        <v>0</v>
      </c>
    </row>
    <row r="242" spans="1:15">
      <c r="A242" s="126">
        <v>44373</v>
      </c>
      <c r="B242" s="130" t="str">
        <f t="shared" si="11"/>
        <v>(土)</v>
      </c>
      <c r="C242" s="113">
        <f t="shared" si="12"/>
        <v>1353720</v>
      </c>
      <c r="D242" s="113">
        <v>647549</v>
      </c>
      <c r="E242" s="113">
        <v>111128</v>
      </c>
      <c r="F242" s="113">
        <v>0</v>
      </c>
      <c r="G242" s="113">
        <v>591182</v>
      </c>
      <c r="H242" s="113">
        <v>3861</v>
      </c>
      <c r="I242" s="113">
        <v>0</v>
      </c>
      <c r="J242" s="113">
        <v>526781</v>
      </c>
      <c r="K242" s="113">
        <v>20162</v>
      </c>
      <c r="L242" s="113">
        <v>0</v>
      </c>
      <c r="M242" s="113">
        <v>564746</v>
      </c>
      <c r="N242" s="113">
        <v>3697</v>
      </c>
      <c r="O242" s="113">
        <v>0</v>
      </c>
    </row>
    <row r="243" spans="1:15">
      <c r="A243" s="126">
        <v>44372</v>
      </c>
      <c r="B243" s="130" t="str">
        <f t="shared" si="11"/>
        <v>(金)</v>
      </c>
      <c r="C243" s="113">
        <f t="shared" si="12"/>
        <v>1355539</v>
      </c>
      <c r="D243" s="113">
        <v>599747</v>
      </c>
      <c r="E243" s="113">
        <v>119443</v>
      </c>
      <c r="F243" s="113">
        <v>0</v>
      </c>
      <c r="G243" s="113">
        <v>632587</v>
      </c>
      <c r="H243" s="113">
        <v>3762</v>
      </c>
      <c r="I243" s="113">
        <v>0</v>
      </c>
      <c r="J243" s="113">
        <v>494812</v>
      </c>
      <c r="K243" s="113">
        <v>15084</v>
      </c>
      <c r="L243" s="113">
        <v>0</v>
      </c>
      <c r="M243" s="113">
        <v>594947</v>
      </c>
      <c r="N243" s="113">
        <v>3613</v>
      </c>
      <c r="O243" s="113">
        <v>0</v>
      </c>
    </row>
    <row r="244" spans="1:15">
      <c r="A244" s="126">
        <v>44371</v>
      </c>
      <c r="B244" s="130" t="str">
        <f t="shared" si="11"/>
        <v>(木)</v>
      </c>
      <c r="C244" s="113">
        <f t="shared" si="12"/>
        <v>1373063</v>
      </c>
      <c r="D244" s="113">
        <v>620515</v>
      </c>
      <c r="E244" s="113">
        <v>110129</v>
      </c>
      <c r="F244" s="113">
        <v>0</v>
      </c>
      <c r="G244" s="113">
        <v>639068</v>
      </c>
      <c r="H244" s="113">
        <v>3351</v>
      </c>
      <c r="I244" s="113">
        <v>0</v>
      </c>
      <c r="J244" s="113">
        <v>532365</v>
      </c>
      <c r="K244" s="113">
        <v>15197</v>
      </c>
      <c r="L244" s="113">
        <v>0</v>
      </c>
      <c r="M244" s="113">
        <v>602646</v>
      </c>
      <c r="N244" s="113">
        <v>3224</v>
      </c>
      <c r="O244" s="113">
        <v>0</v>
      </c>
    </row>
    <row r="245" spans="1:15">
      <c r="A245" s="126">
        <v>44370</v>
      </c>
      <c r="B245" s="130" t="str">
        <f t="shared" si="11"/>
        <v>(水)</v>
      </c>
      <c r="C245" s="113">
        <f t="shared" si="12"/>
        <v>1394996</v>
      </c>
      <c r="D245" s="113">
        <v>635302</v>
      </c>
      <c r="E245" s="113">
        <v>117718</v>
      </c>
      <c r="F245" s="113">
        <v>0</v>
      </c>
      <c r="G245" s="113">
        <v>638555</v>
      </c>
      <c r="H245" s="113">
        <v>3421</v>
      </c>
      <c r="I245" s="113">
        <v>0</v>
      </c>
      <c r="J245" s="113">
        <v>553270</v>
      </c>
      <c r="K245" s="113">
        <v>15897</v>
      </c>
      <c r="L245" s="113">
        <v>0</v>
      </c>
      <c r="M245" s="113">
        <v>602794</v>
      </c>
      <c r="N245" s="113">
        <v>3303</v>
      </c>
      <c r="O245" s="113">
        <v>0</v>
      </c>
    </row>
    <row r="246" spans="1:15">
      <c r="A246" s="126">
        <v>44369</v>
      </c>
      <c r="B246" s="130" t="str">
        <f t="shared" si="11"/>
        <v>(火)</v>
      </c>
      <c r="C246" s="113">
        <f t="shared" si="12"/>
        <v>1361011</v>
      </c>
      <c r="D246" s="113">
        <v>630892</v>
      </c>
      <c r="E246" s="113">
        <v>110263</v>
      </c>
      <c r="F246" s="113">
        <v>0</v>
      </c>
      <c r="G246" s="113">
        <v>617114</v>
      </c>
      <c r="H246" s="113">
        <v>2742</v>
      </c>
      <c r="I246" s="113">
        <v>0</v>
      </c>
      <c r="J246" s="113">
        <v>555949</v>
      </c>
      <c r="K246" s="113">
        <v>19583</v>
      </c>
      <c r="L246" s="113">
        <v>0</v>
      </c>
      <c r="M246" s="113">
        <v>584129</v>
      </c>
      <c r="N246" s="113">
        <v>2657</v>
      </c>
      <c r="O246" s="113">
        <v>0</v>
      </c>
    </row>
    <row r="247" spans="1:15">
      <c r="A247" s="126">
        <v>44368</v>
      </c>
      <c r="B247" s="130" t="str">
        <f t="shared" si="11"/>
        <v>(月)</v>
      </c>
      <c r="C247" s="113">
        <f t="shared" si="12"/>
        <v>1215360</v>
      </c>
      <c r="D247" s="113">
        <v>607573</v>
      </c>
      <c r="E247" s="113">
        <v>97667</v>
      </c>
      <c r="F247" s="113">
        <v>0</v>
      </c>
      <c r="G247" s="113">
        <v>506858</v>
      </c>
      <c r="H247" s="113">
        <v>3262</v>
      </c>
      <c r="I247" s="113">
        <v>0</v>
      </c>
      <c r="J247" s="113">
        <v>545169</v>
      </c>
      <c r="K247" s="113">
        <v>19689</v>
      </c>
      <c r="L247" s="113">
        <v>0</v>
      </c>
      <c r="M247" s="113">
        <v>481477</v>
      </c>
      <c r="N247" s="113">
        <v>3179</v>
      </c>
      <c r="O247" s="113">
        <v>0</v>
      </c>
    </row>
    <row r="248" spans="1:15">
      <c r="A248" s="126">
        <v>44367</v>
      </c>
      <c r="B248" s="130" t="str">
        <f t="shared" si="11"/>
        <v>(日)</v>
      </c>
      <c r="C248" s="113">
        <f t="shared" si="12"/>
        <v>1115952</v>
      </c>
      <c r="D248" s="113">
        <v>623849</v>
      </c>
      <c r="E248" s="113">
        <v>50385</v>
      </c>
      <c r="F248" s="113">
        <v>0</v>
      </c>
      <c r="G248" s="113">
        <v>441718</v>
      </c>
      <c r="H248" s="113">
        <v>0</v>
      </c>
      <c r="I248" s="113">
        <v>0</v>
      </c>
      <c r="J248" s="113">
        <v>559067</v>
      </c>
      <c r="K248" s="113">
        <v>24426</v>
      </c>
      <c r="L248" s="113">
        <v>0</v>
      </c>
      <c r="M248" s="113">
        <v>426758</v>
      </c>
      <c r="N248" s="113">
        <v>0</v>
      </c>
      <c r="O248" s="113">
        <v>0</v>
      </c>
    </row>
    <row r="249" spans="1:15">
      <c r="A249" s="126">
        <v>44366</v>
      </c>
      <c r="B249" s="130" t="str">
        <f t="shared" si="11"/>
        <v>(土)</v>
      </c>
      <c r="C249" s="113">
        <f t="shared" si="12"/>
        <v>1122300</v>
      </c>
      <c r="D249" s="113">
        <v>626942</v>
      </c>
      <c r="E249" s="113">
        <v>47437</v>
      </c>
      <c r="F249" s="113">
        <v>0</v>
      </c>
      <c r="G249" s="113">
        <v>447921</v>
      </c>
      <c r="H249" s="113">
        <v>0</v>
      </c>
      <c r="I249" s="113">
        <v>0</v>
      </c>
      <c r="J249" s="113">
        <v>564092</v>
      </c>
      <c r="K249" s="113">
        <v>25750</v>
      </c>
      <c r="L249" s="113">
        <v>0</v>
      </c>
      <c r="M249" s="113">
        <v>426378</v>
      </c>
      <c r="N249" s="113">
        <v>0</v>
      </c>
      <c r="O249" s="113">
        <v>0</v>
      </c>
    </row>
    <row r="250" spans="1:15">
      <c r="A250" s="126">
        <v>44365</v>
      </c>
      <c r="B250" s="130" t="str">
        <f t="shared" si="11"/>
        <v>(金)</v>
      </c>
      <c r="C250" s="113">
        <f t="shared" si="12"/>
        <v>1145456</v>
      </c>
      <c r="D250" s="113">
        <v>598210</v>
      </c>
      <c r="E250" s="113">
        <v>40005</v>
      </c>
      <c r="F250" s="113">
        <v>0</v>
      </c>
      <c r="G250" s="113">
        <v>507241</v>
      </c>
      <c r="H250" s="113">
        <v>0</v>
      </c>
      <c r="I250" s="113">
        <v>0</v>
      </c>
      <c r="J250" s="113">
        <v>539707</v>
      </c>
      <c r="K250" s="113">
        <v>20710</v>
      </c>
      <c r="L250" s="113">
        <v>0</v>
      </c>
      <c r="M250" s="113">
        <v>474415</v>
      </c>
      <c r="N250" s="113">
        <v>0</v>
      </c>
      <c r="O250" s="113">
        <v>0</v>
      </c>
    </row>
    <row r="251" spans="1:15">
      <c r="A251" s="126">
        <v>44364</v>
      </c>
      <c r="B251" s="130" t="str">
        <f t="shared" si="11"/>
        <v>(木)</v>
      </c>
      <c r="C251" s="113">
        <f t="shared" si="12"/>
        <v>1185512</v>
      </c>
      <c r="D251" s="113">
        <v>614671</v>
      </c>
      <c r="E251" s="113">
        <v>41232</v>
      </c>
      <c r="F251" s="113">
        <v>0</v>
      </c>
      <c r="G251" s="113">
        <v>529609</v>
      </c>
      <c r="H251" s="113">
        <v>0</v>
      </c>
      <c r="I251" s="113">
        <v>0</v>
      </c>
      <c r="J251" s="113">
        <v>562781</v>
      </c>
      <c r="K251" s="113">
        <v>25124</v>
      </c>
      <c r="L251" s="113">
        <v>0</v>
      </c>
      <c r="M251" s="113">
        <v>495720</v>
      </c>
      <c r="N251" s="113">
        <v>0</v>
      </c>
      <c r="O251" s="113">
        <v>0</v>
      </c>
    </row>
    <row r="252" spans="1:15">
      <c r="A252" s="126">
        <v>44363</v>
      </c>
      <c r="B252" s="130" t="str">
        <f t="shared" si="11"/>
        <v>(水)</v>
      </c>
      <c r="C252" s="113">
        <f t="shared" si="12"/>
        <v>1192113</v>
      </c>
      <c r="D252" s="113">
        <v>608255</v>
      </c>
      <c r="E252" s="113">
        <v>40586</v>
      </c>
      <c r="F252" s="113">
        <v>0</v>
      </c>
      <c r="G252" s="113">
        <v>543272</v>
      </c>
      <c r="H252" s="113">
        <v>0</v>
      </c>
      <c r="I252" s="113">
        <v>0</v>
      </c>
      <c r="J252" s="113">
        <v>559112</v>
      </c>
      <c r="K252" s="113">
        <v>26731</v>
      </c>
      <c r="L252" s="113">
        <v>0</v>
      </c>
      <c r="M252" s="113">
        <v>508410</v>
      </c>
      <c r="N252" s="113">
        <v>0</v>
      </c>
      <c r="O252" s="113">
        <v>0</v>
      </c>
    </row>
    <row r="253" spans="1:15">
      <c r="A253" s="126">
        <v>44362</v>
      </c>
      <c r="B253" s="130" t="str">
        <f t="shared" si="11"/>
        <v>(火)</v>
      </c>
      <c r="C253" s="113">
        <f t="shared" si="12"/>
        <v>1158777</v>
      </c>
      <c r="D253" s="114">
        <v>628998</v>
      </c>
      <c r="E253" s="114">
        <v>39286</v>
      </c>
      <c r="F253" s="113">
        <v>0</v>
      </c>
      <c r="G253" s="114">
        <v>490493</v>
      </c>
      <c r="H253" s="113">
        <v>0</v>
      </c>
      <c r="I253" s="113">
        <v>0</v>
      </c>
      <c r="J253" s="114">
        <v>583875</v>
      </c>
      <c r="K253" s="114">
        <v>27133</v>
      </c>
      <c r="L253" s="113">
        <v>0</v>
      </c>
      <c r="M253" s="114">
        <v>457377</v>
      </c>
      <c r="N253" s="113">
        <v>0</v>
      </c>
      <c r="O253" s="113">
        <v>0</v>
      </c>
    </row>
    <row r="254" spans="1:15">
      <c r="A254" s="126">
        <v>44361</v>
      </c>
      <c r="B254" s="130" t="str">
        <f t="shared" si="11"/>
        <v>(月)</v>
      </c>
      <c r="C254" s="113">
        <f t="shared" si="12"/>
        <v>1041094</v>
      </c>
      <c r="D254" s="114">
        <v>580662</v>
      </c>
      <c r="E254" s="114">
        <v>38190</v>
      </c>
      <c r="F254" s="113">
        <v>0</v>
      </c>
      <c r="G254" s="114">
        <v>422242</v>
      </c>
      <c r="H254" s="113">
        <v>0</v>
      </c>
      <c r="I254" s="113">
        <v>0</v>
      </c>
      <c r="J254" s="114">
        <v>541883</v>
      </c>
      <c r="K254" s="114">
        <v>27942</v>
      </c>
      <c r="L254" s="113">
        <v>0</v>
      </c>
      <c r="M254" s="114">
        <v>396348</v>
      </c>
      <c r="N254" s="113">
        <v>0</v>
      </c>
      <c r="O254" s="113">
        <v>0</v>
      </c>
    </row>
    <row r="255" spans="1:15">
      <c r="A255" s="126">
        <v>44360</v>
      </c>
      <c r="B255" s="130" t="str">
        <f t="shared" si="11"/>
        <v>(日)</v>
      </c>
      <c r="C255" s="113">
        <f t="shared" si="12"/>
        <v>928697</v>
      </c>
      <c r="D255" s="114">
        <v>569798</v>
      </c>
      <c r="E255" s="114">
        <v>40384</v>
      </c>
      <c r="F255" s="113">
        <v>0</v>
      </c>
      <c r="G255" s="114">
        <v>318515</v>
      </c>
      <c r="H255" s="113">
        <v>0</v>
      </c>
      <c r="I255" s="113">
        <v>0</v>
      </c>
      <c r="J255" s="114">
        <v>538637</v>
      </c>
      <c r="K255" s="114">
        <v>31888</v>
      </c>
      <c r="L255" s="113">
        <v>0</v>
      </c>
      <c r="M255" s="114">
        <v>306882</v>
      </c>
      <c r="N255" s="113">
        <v>0</v>
      </c>
      <c r="O255" s="113">
        <v>0</v>
      </c>
    </row>
    <row r="256" spans="1:15">
      <c r="A256" s="126">
        <v>44359</v>
      </c>
      <c r="B256" s="130" t="str">
        <f t="shared" si="11"/>
        <v>(土)</v>
      </c>
      <c r="C256" s="113">
        <f t="shared" si="12"/>
        <v>949343</v>
      </c>
      <c r="D256" s="114">
        <v>631379</v>
      </c>
      <c r="E256" s="114">
        <v>39415</v>
      </c>
      <c r="F256" s="113">
        <v>0</v>
      </c>
      <c r="G256" s="114">
        <v>278549</v>
      </c>
      <c r="H256" s="113">
        <v>0</v>
      </c>
      <c r="I256" s="113">
        <v>0</v>
      </c>
      <c r="J256" s="114">
        <v>596227</v>
      </c>
      <c r="K256" s="114">
        <v>31882</v>
      </c>
      <c r="L256" s="113">
        <v>0</v>
      </c>
      <c r="M256" s="114">
        <v>261157</v>
      </c>
      <c r="N256" s="113">
        <v>0</v>
      </c>
      <c r="O256" s="113">
        <v>0</v>
      </c>
    </row>
    <row r="257" spans="1:15">
      <c r="A257" s="126">
        <v>44358</v>
      </c>
      <c r="B257" s="130" t="str">
        <f t="shared" si="11"/>
        <v>(金)</v>
      </c>
      <c r="C257" s="113">
        <f t="shared" si="12"/>
        <v>988241</v>
      </c>
      <c r="D257" s="114">
        <v>677844</v>
      </c>
      <c r="E257" s="114">
        <v>37095</v>
      </c>
      <c r="F257" s="113">
        <v>0</v>
      </c>
      <c r="G257" s="114">
        <v>273302</v>
      </c>
      <c r="H257" s="113">
        <v>0</v>
      </c>
      <c r="I257" s="113">
        <v>0</v>
      </c>
      <c r="J257" s="114">
        <v>633104</v>
      </c>
      <c r="K257" s="114">
        <v>28360</v>
      </c>
      <c r="L257" s="113">
        <v>0</v>
      </c>
      <c r="M257" s="114">
        <v>245351</v>
      </c>
      <c r="N257" s="113">
        <v>0</v>
      </c>
      <c r="O257" s="113">
        <v>0</v>
      </c>
    </row>
    <row r="258" spans="1:15">
      <c r="A258" s="126">
        <v>44357</v>
      </c>
      <c r="B258" s="130" t="str">
        <f t="shared" si="11"/>
        <v>(木)</v>
      </c>
      <c r="C258" s="113">
        <f t="shared" si="12"/>
        <v>1017808</v>
      </c>
      <c r="D258" s="114">
        <v>673580</v>
      </c>
      <c r="E258" s="114">
        <v>33636</v>
      </c>
      <c r="F258" s="113">
        <v>0</v>
      </c>
      <c r="G258" s="114">
        <v>310592</v>
      </c>
      <c r="H258" s="113">
        <v>0</v>
      </c>
      <c r="I258" s="113">
        <v>0</v>
      </c>
      <c r="J258" s="114">
        <v>632739</v>
      </c>
      <c r="K258" s="114">
        <v>28110</v>
      </c>
      <c r="L258" s="113">
        <v>0</v>
      </c>
      <c r="M258" s="114">
        <v>280761</v>
      </c>
      <c r="N258" s="113">
        <v>0</v>
      </c>
      <c r="O258" s="113">
        <v>0</v>
      </c>
    </row>
    <row r="259" spans="1:15">
      <c r="A259" s="126">
        <v>44356</v>
      </c>
      <c r="B259" s="130" t="str">
        <f t="shared" si="11"/>
        <v>(水)</v>
      </c>
      <c r="C259" s="113">
        <f t="shared" si="12"/>
        <v>1018429</v>
      </c>
      <c r="D259" s="114">
        <v>693468</v>
      </c>
      <c r="E259" s="114">
        <v>31279</v>
      </c>
      <c r="F259" s="113">
        <v>0</v>
      </c>
      <c r="G259" s="114">
        <v>293682</v>
      </c>
      <c r="H259" s="113">
        <v>0</v>
      </c>
      <c r="I259" s="113">
        <v>0</v>
      </c>
      <c r="J259" s="114">
        <v>649962</v>
      </c>
      <c r="K259" s="114">
        <v>26725</v>
      </c>
      <c r="L259" s="113">
        <v>0</v>
      </c>
      <c r="M259" s="114">
        <v>266286</v>
      </c>
      <c r="N259" s="113">
        <v>0</v>
      </c>
      <c r="O259" s="113">
        <v>0</v>
      </c>
    </row>
    <row r="260" spans="1:15">
      <c r="A260" s="126">
        <v>44355</v>
      </c>
      <c r="B260" s="130" t="str">
        <f t="shared" si="11"/>
        <v>(火)</v>
      </c>
      <c r="C260" s="113">
        <f t="shared" si="12"/>
        <v>977488</v>
      </c>
      <c r="D260" s="114">
        <v>706228</v>
      </c>
      <c r="E260" s="114">
        <v>32739</v>
      </c>
      <c r="F260" s="113">
        <v>0</v>
      </c>
      <c r="G260" s="114">
        <v>238521</v>
      </c>
      <c r="H260" s="113">
        <v>0</v>
      </c>
      <c r="I260" s="113">
        <v>0</v>
      </c>
      <c r="J260" s="114">
        <v>666063</v>
      </c>
      <c r="K260" s="114">
        <v>28781</v>
      </c>
      <c r="L260" s="113">
        <v>0</v>
      </c>
      <c r="M260" s="114">
        <v>214827</v>
      </c>
      <c r="N260" s="113">
        <v>0</v>
      </c>
      <c r="O260" s="113">
        <v>0</v>
      </c>
    </row>
    <row r="261" spans="1:15">
      <c r="A261" s="126">
        <v>44354</v>
      </c>
      <c r="B261" s="130" t="str">
        <f t="shared" si="11"/>
        <v>(月)</v>
      </c>
      <c r="C261" s="113">
        <f t="shared" si="12"/>
        <v>870615</v>
      </c>
      <c r="D261" s="114">
        <v>645513</v>
      </c>
      <c r="E261" s="114">
        <v>29602</v>
      </c>
      <c r="F261" s="113">
        <v>0</v>
      </c>
      <c r="G261" s="114">
        <v>195500</v>
      </c>
      <c r="H261" s="113">
        <v>0</v>
      </c>
      <c r="I261" s="113">
        <v>0</v>
      </c>
      <c r="J261" s="114">
        <v>611352</v>
      </c>
      <c r="K261" s="114">
        <v>28414</v>
      </c>
      <c r="L261" s="113">
        <v>0</v>
      </c>
      <c r="M261" s="114">
        <v>176941</v>
      </c>
      <c r="N261" s="113">
        <v>0</v>
      </c>
      <c r="O261" s="113">
        <v>0</v>
      </c>
    </row>
    <row r="262" spans="1:15">
      <c r="A262" s="126">
        <v>44353</v>
      </c>
      <c r="B262" s="130" t="str">
        <f t="shared" si="11"/>
        <v>(日)</v>
      </c>
      <c r="C262" s="113">
        <f t="shared" si="12"/>
        <v>752677</v>
      </c>
      <c r="D262" s="114">
        <v>546636</v>
      </c>
      <c r="E262" s="114">
        <v>23170</v>
      </c>
      <c r="F262" s="113">
        <v>0</v>
      </c>
      <c r="G262" s="114">
        <v>182871</v>
      </c>
      <c r="H262" s="113">
        <v>0</v>
      </c>
      <c r="I262" s="113">
        <v>0</v>
      </c>
      <c r="J262" s="114">
        <v>523560</v>
      </c>
      <c r="K262" s="114">
        <v>22537</v>
      </c>
      <c r="L262" s="113">
        <v>0</v>
      </c>
      <c r="M262" s="114">
        <v>173856</v>
      </c>
      <c r="N262" s="113">
        <v>0</v>
      </c>
      <c r="O262" s="113">
        <v>0</v>
      </c>
    </row>
    <row r="263" spans="1:15">
      <c r="A263" s="126">
        <v>44352</v>
      </c>
      <c r="B263" s="130" t="str">
        <f t="shared" ref="B263:B317" si="13">"(" &amp; TEXT(A263,"aaa") &amp; ")"</f>
        <v>(土)</v>
      </c>
      <c r="C263" s="113">
        <f t="shared" si="12"/>
        <v>756508</v>
      </c>
      <c r="D263" s="114">
        <v>605005</v>
      </c>
      <c r="E263" s="114">
        <v>20640</v>
      </c>
      <c r="F263" s="113">
        <v>0</v>
      </c>
      <c r="G263" s="114">
        <v>130863</v>
      </c>
      <c r="H263" s="113">
        <v>0</v>
      </c>
      <c r="I263" s="113">
        <v>0</v>
      </c>
      <c r="J263" s="114">
        <v>576875</v>
      </c>
      <c r="K263" s="114">
        <v>20054</v>
      </c>
      <c r="L263" s="113">
        <v>0</v>
      </c>
      <c r="M263" s="114">
        <v>117743</v>
      </c>
      <c r="N263" s="113">
        <v>0</v>
      </c>
      <c r="O263" s="113">
        <v>0</v>
      </c>
    </row>
    <row r="264" spans="1:15">
      <c r="A264" s="126">
        <v>44351</v>
      </c>
      <c r="B264" s="130" t="str">
        <f t="shared" si="13"/>
        <v>(金)</v>
      </c>
      <c r="C264" s="113">
        <f t="shared" si="12"/>
        <v>792321</v>
      </c>
      <c r="D264" s="114">
        <v>646647</v>
      </c>
      <c r="E264" s="114">
        <v>20408</v>
      </c>
      <c r="F264" s="113">
        <v>0</v>
      </c>
      <c r="G264" s="114">
        <v>125266</v>
      </c>
      <c r="H264" s="113">
        <v>0</v>
      </c>
      <c r="I264" s="113">
        <v>0</v>
      </c>
      <c r="J264" s="114">
        <v>608363</v>
      </c>
      <c r="K264" s="114">
        <v>19846</v>
      </c>
      <c r="L264" s="113">
        <v>0</v>
      </c>
      <c r="M264" s="114">
        <v>103633</v>
      </c>
      <c r="N264" s="113">
        <v>0</v>
      </c>
      <c r="O264" s="113">
        <v>0</v>
      </c>
    </row>
    <row r="265" spans="1:15">
      <c r="A265" s="126">
        <v>44350</v>
      </c>
      <c r="B265" s="130" t="str">
        <f t="shared" si="13"/>
        <v>(木)</v>
      </c>
      <c r="C265" s="113">
        <f t="shared" si="12"/>
        <v>832842</v>
      </c>
      <c r="D265" s="114">
        <v>665056</v>
      </c>
      <c r="E265" s="114">
        <v>20242</v>
      </c>
      <c r="F265" s="113">
        <v>0</v>
      </c>
      <c r="G265" s="114">
        <v>147544</v>
      </c>
      <c r="H265" s="113">
        <v>0</v>
      </c>
      <c r="I265" s="113">
        <v>0</v>
      </c>
      <c r="J265" s="114">
        <v>625044</v>
      </c>
      <c r="K265" s="114">
        <v>19736</v>
      </c>
      <c r="L265" s="113">
        <v>0</v>
      </c>
      <c r="M265" s="114">
        <v>125722</v>
      </c>
      <c r="N265" s="113">
        <v>0</v>
      </c>
      <c r="O265" s="113">
        <v>0</v>
      </c>
    </row>
    <row r="266" spans="1:15">
      <c r="A266" s="126">
        <v>44349</v>
      </c>
      <c r="B266" s="130" t="str">
        <f t="shared" si="13"/>
        <v>(水)</v>
      </c>
      <c r="C266" s="113">
        <f t="shared" si="12"/>
        <v>829800</v>
      </c>
      <c r="D266" s="114">
        <v>661038</v>
      </c>
      <c r="E266" s="114">
        <v>19776</v>
      </c>
      <c r="F266" s="113">
        <v>0</v>
      </c>
      <c r="G266" s="114">
        <v>148986</v>
      </c>
      <c r="H266" s="113">
        <v>0</v>
      </c>
      <c r="I266" s="113">
        <v>0</v>
      </c>
      <c r="J266" s="114">
        <v>622219</v>
      </c>
      <c r="K266" s="114">
        <v>19343</v>
      </c>
      <c r="L266" s="113">
        <v>0</v>
      </c>
      <c r="M266" s="114">
        <v>126851</v>
      </c>
      <c r="N266" s="113">
        <v>0</v>
      </c>
      <c r="O266" s="113">
        <v>0</v>
      </c>
    </row>
    <row r="267" spans="1:15">
      <c r="A267" s="126">
        <v>44348</v>
      </c>
      <c r="B267" s="130" t="str">
        <f t="shared" si="13"/>
        <v>(火)</v>
      </c>
      <c r="C267" s="113">
        <f t="shared" si="12"/>
        <v>780946</v>
      </c>
      <c r="D267" s="114">
        <v>639808</v>
      </c>
      <c r="E267" s="114">
        <v>19429</v>
      </c>
      <c r="F267" s="113">
        <v>0</v>
      </c>
      <c r="G267" s="114">
        <v>121709</v>
      </c>
      <c r="H267" s="113">
        <v>0</v>
      </c>
      <c r="I267" s="113">
        <v>0</v>
      </c>
      <c r="J267" s="114">
        <v>603801</v>
      </c>
      <c r="K267" s="114">
        <v>19002</v>
      </c>
      <c r="L267" s="113">
        <v>0</v>
      </c>
      <c r="M267" s="114">
        <v>100560</v>
      </c>
      <c r="N267" s="113">
        <v>0</v>
      </c>
      <c r="O267" s="113">
        <v>0</v>
      </c>
    </row>
    <row r="268" spans="1:15">
      <c r="A268" s="126">
        <v>44347</v>
      </c>
      <c r="B268" s="130" t="str">
        <f t="shared" si="13"/>
        <v>(月)</v>
      </c>
      <c r="C268" s="113">
        <f t="shared" si="12"/>
        <v>633572</v>
      </c>
      <c r="D268" s="114">
        <v>520062</v>
      </c>
      <c r="E268" s="114">
        <v>18177</v>
      </c>
      <c r="F268" s="113">
        <v>0</v>
      </c>
      <c r="G268" s="114">
        <v>95333</v>
      </c>
      <c r="H268" s="113">
        <v>0</v>
      </c>
      <c r="I268" s="113">
        <v>0</v>
      </c>
      <c r="J268" s="114">
        <v>493034</v>
      </c>
      <c r="K268" s="114">
        <v>17773</v>
      </c>
      <c r="L268" s="113">
        <v>0</v>
      </c>
      <c r="M268" s="114">
        <v>77116</v>
      </c>
      <c r="N268" s="113">
        <v>0</v>
      </c>
      <c r="O268" s="113">
        <v>0</v>
      </c>
    </row>
    <row r="269" spans="1:15">
      <c r="A269" s="126">
        <v>44346</v>
      </c>
      <c r="B269" s="130" t="str">
        <f t="shared" si="13"/>
        <v>(日)</v>
      </c>
      <c r="C269" s="113">
        <f t="shared" si="12"/>
        <v>532952</v>
      </c>
      <c r="D269" s="114">
        <v>449444</v>
      </c>
      <c r="E269" s="114">
        <v>15705</v>
      </c>
      <c r="F269" s="113">
        <v>0</v>
      </c>
      <c r="G269" s="114">
        <v>67803</v>
      </c>
      <c r="H269" s="113">
        <v>0</v>
      </c>
      <c r="I269" s="113">
        <v>0</v>
      </c>
      <c r="J269" s="114">
        <v>433559</v>
      </c>
      <c r="K269" s="114">
        <v>15350</v>
      </c>
      <c r="L269" s="113">
        <v>0</v>
      </c>
      <c r="M269" s="114">
        <v>60010</v>
      </c>
      <c r="N269" s="113">
        <v>0</v>
      </c>
      <c r="O269" s="113">
        <v>0</v>
      </c>
    </row>
    <row r="270" spans="1:15">
      <c r="A270" s="126">
        <v>44345</v>
      </c>
      <c r="B270" s="130" t="str">
        <f t="shared" si="13"/>
        <v>(土)</v>
      </c>
      <c r="C270" s="113">
        <f t="shared" si="12"/>
        <v>538123</v>
      </c>
      <c r="D270" s="114">
        <v>463288</v>
      </c>
      <c r="E270" s="114">
        <v>15170</v>
      </c>
      <c r="F270" s="113">
        <v>0</v>
      </c>
      <c r="G270" s="114">
        <v>59665</v>
      </c>
      <c r="H270" s="113">
        <v>0</v>
      </c>
      <c r="I270" s="113">
        <v>0</v>
      </c>
      <c r="J270" s="114">
        <v>440873</v>
      </c>
      <c r="K270" s="114">
        <v>14815</v>
      </c>
      <c r="L270" s="113">
        <v>0</v>
      </c>
      <c r="M270" s="114">
        <v>46848</v>
      </c>
      <c r="N270" s="113">
        <v>0</v>
      </c>
      <c r="O270" s="113">
        <v>0</v>
      </c>
    </row>
    <row r="271" spans="1:15">
      <c r="A271" s="126">
        <v>44344</v>
      </c>
      <c r="B271" s="130" t="str">
        <f t="shared" si="13"/>
        <v>(金)</v>
      </c>
      <c r="C271" s="113">
        <f t="shared" si="12"/>
        <v>584783</v>
      </c>
      <c r="D271" s="114">
        <v>523056</v>
      </c>
      <c r="E271" s="114">
        <v>13881</v>
      </c>
      <c r="F271" s="113">
        <v>0</v>
      </c>
      <c r="G271" s="114">
        <v>47846</v>
      </c>
      <c r="H271" s="113">
        <v>0</v>
      </c>
      <c r="I271" s="113">
        <v>0</v>
      </c>
      <c r="J271" s="114">
        <v>488920</v>
      </c>
      <c r="K271" s="114">
        <v>13630</v>
      </c>
      <c r="L271" s="113">
        <v>0</v>
      </c>
      <c r="M271" s="114">
        <v>29693</v>
      </c>
      <c r="N271" s="113">
        <v>0</v>
      </c>
      <c r="O271" s="113">
        <v>0</v>
      </c>
    </row>
    <row r="272" spans="1:15">
      <c r="A272" s="126">
        <v>44343</v>
      </c>
      <c r="B272" s="130" t="str">
        <f t="shared" si="13"/>
        <v>(木)</v>
      </c>
      <c r="C272" s="113">
        <f t="shared" si="12"/>
        <v>607504</v>
      </c>
      <c r="D272" s="114">
        <v>550357</v>
      </c>
      <c r="E272" s="114">
        <v>12188</v>
      </c>
      <c r="F272" s="113">
        <v>0</v>
      </c>
      <c r="G272" s="114">
        <v>44959</v>
      </c>
      <c r="H272" s="113">
        <v>0</v>
      </c>
      <c r="I272" s="113">
        <v>0</v>
      </c>
      <c r="J272" s="114">
        <v>513528</v>
      </c>
      <c r="K272" s="114">
        <v>11947</v>
      </c>
      <c r="L272" s="113">
        <v>0</v>
      </c>
      <c r="M272" s="114">
        <v>31536</v>
      </c>
      <c r="N272" s="113">
        <v>0</v>
      </c>
      <c r="O272" s="113">
        <v>0</v>
      </c>
    </row>
    <row r="273" spans="1:15">
      <c r="A273" s="126">
        <v>44342</v>
      </c>
      <c r="B273" s="130" t="str">
        <f t="shared" si="13"/>
        <v>(水)</v>
      </c>
      <c r="C273" s="113">
        <f t="shared" si="12"/>
        <v>593816</v>
      </c>
      <c r="D273" s="114">
        <v>569984</v>
      </c>
      <c r="E273" s="114">
        <v>11245</v>
      </c>
      <c r="F273" s="113">
        <v>0</v>
      </c>
      <c r="G273" s="114">
        <v>12587</v>
      </c>
      <c r="H273" s="113">
        <v>0</v>
      </c>
      <c r="I273" s="113">
        <v>0</v>
      </c>
      <c r="J273" s="114">
        <v>531396</v>
      </c>
      <c r="K273" s="114">
        <v>11016</v>
      </c>
      <c r="L273" s="113">
        <v>0</v>
      </c>
      <c r="M273" s="114">
        <v>8908</v>
      </c>
      <c r="N273" s="113">
        <v>0</v>
      </c>
      <c r="O273" s="113">
        <v>0</v>
      </c>
    </row>
    <row r="274" spans="1:15">
      <c r="A274" s="126">
        <v>44341</v>
      </c>
      <c r="B274" s="130" t="str">
        <f t="shared" si="13"/>
        <v>(火)</v>
      </c>
      <c r="C274" s="113">
        <f t="shared" si="12"/>
        <v>535689</v>
      </c>
      <c r="D274" s="114">
        <v>515359</v>
      </c>
      <c r="E274" s="114">
        <v>9399</v>
      </c>
      <c r="F274" s="113">
        <v>0</v>
      </c>
      <c r="G274" s="114">
        <v>10931</v>
      </c>
      <c r="H274" s="113">
        <v>0</v>
      </c>
      <c r="I274" s="113">
        <v>0</v>
      </c>
      <c r="J274" s="114">
        <v>479437</v>
      </c>
      <c r="K274" s="114">
        <v>9231</v>
      </c>
      <c r="L274" s="113">
        <v>0</v>
      </c>
      <c r="M274" s="114">
        <v>7377</v>
      </c>
      <c r="N274" s="113">
        <v>0</v>
      </c>
      <c r="O274" s="113">
        <v>0</v>
      </c>
    </row>
    <row r="275" spans="1:15">
      <c r="A275" s="126">
        <v>44340</v>
      </c>
      <c r="B275" s="130" t="str">
        <f t="shared" si="13"/>
        <v>(月)</v>
      </c>
      <c r="C275" s="113">
        <f t="shared" si="12"/>
        <v>464168</v>
      </c>
      <c r="D275" s="114">
        <v>443837</v>
      </c>
      <c r="E275" s="114">
        <v>10091</v>
      </c>
      <c r="F275" s="113">
        <v>0</v>
      </c>
      <c r="G275" s="114">
        <v>10240</v>
      </c>
      <c r="H275" s="113">
        <v>0</v>
      </c>
      <c r="I275" s="113">
        <v>0</v>
      </c>
      <c r="J275" s="114">
        <v>415801</v>
      </c>
      <c r="K275" s="114">
        <v>9859</v>
      </c>
      <c r="L275" s="113">
        <v>0</v>
      </c>
      <c r="M275" s="114">
        <v>6679</v>
      </c>
      <c r="N275" s="113">
        <v>0</v>
      </c>
      <c r="O275" s="113">
        <v>0</v>
      </c>
    </row>
    <row r="276" spans="1:15">
      <c r="A276" s="126">
        <v>44339</v>
      </c>
      <c r="B276" s="130" t="str">
        <f t="shared" si="13"/>
        <v>(日)</v>
      </c>
      <c r="C276" s="113">
        <f t="shared" si="12"/>
        <v>355346</v>
      </c>
      <c r="D276" s="114">
        <v>327411</v>
      </c>
      <c r="E276" s="114">
        <v>0</v>
      </c>
      <c r="F276" s="113">
        <v>0</v>
      </c>
      <c r="G276" s="114">
        <v>27935</v>
      </c>
      <c r="H276" s="113">
        <v>0</v>
      </c>
      <c r="I276" s="113">
        <v>0</v>
      </c>
      <c r="J276" s="114">
        <v>315054</v>
      </c>
      <c r="K276" s="114">
        <v>0</v>
      </c>
      <c r="L276" s="113">
        <v>0</v>
      </c>
      <c r="M276" s="114">
        <v>20932</v>
      </c>
      <c r="N276" s="113">
        <v>0</v>
      </c>
      <c r="O276" s="113">
        <v>0</v>
      </c>
    </row>
    <row r="277" spans="1:15">
      <c r="A277" s="126">
        <v>44338</v>
      </c>
      <c r="B277" s="130" t="str">
        <f t="shared" si="13"/>
        <v>(土)</v>
      </c>
      <c r="C277" s="113">
        <f t="shared" si="12"/>
        <v>330109</v>
      </c>
      <c r="D277" s="114">
        <v>287863</v>
      </c>
      <c r="E277" s="114">
        <v>0</v>
      </c>
      <c r="F277" s="113">
        <v>0</v>
      </c>
      <c r="G277" s="114">
        <v>42246</v>
      </c>
      <c r="H277" s="113">
        <v>0</v>
      </c>
      <c r="I277" s="113">
        <v>0</v>
      </c>
      <c r="J277" s="114">
        <v>269665</v>
      </c>
      <c r="K277" s="114">
        <v>0</v>
      </c>
      <c r="L277" s="113">
        <v>0</v>
      </c>
      <c r="M277" s="114">
        <v>22828</v>
      </c>
      <c r="N277" s="113">
        <v>0</v>
      </c>
      <c r="O277" s="113">
        <v>0</v>
      </c>
    </row>
    <row r="278" spans="1:15">
      <c r="A278" s="126">
        <v>44337</v>
      </c>
      <c r="B278" s="130" t="str">
        <f t="shared" si="13"/>
        <v>(金)</v>
      </c>
      <c r="C278" s="113">
        <f t="shared" si="12"/>
        <v>343639</v>
      </c>
      <c r="D278" s="114">
        <v>284091</v>
      </c>
      <c r="E278" s="114">
        <v>0</v>
      </c>
      <c r="F278" s="113">
        <v>0</v>
      </c>
      <c r="G278" s="114">
        <v>59548</v>
      </c>
      <c r="H278" s="113">
        <v>0</v>
      </c>
      <c r="I278" s="113">
        <v>0</v>
      </c>
      <c r="J278" s="114">
        <v>255427</v>
      </c>
      <c r="K278" s="114">
        <v>0</v>
      </c>
      <c r="L278" s="113">
        <v>0</v>
      </c>
      <c r="M278" s="114">
        <v>24899</v>
      </c>
      <c r="N278" s="113">
        <v>0</v>
      </c>
      <c r="O278" s="113">
        <v>0</v>
      </c>
    </row>
    <row r="279" spans="1:15">
      <c r="A279" s="126">
        <v>44336</v>
      </c>
      <c r="B279" s="130" t="str">
        <f t="shared" si="13"/>
        <v>(木)</v>
      </c>
      <c r="C279" s="113">
        <f t="shared" si="12"/>
        <v>354133</v>
      </c>
      <c r="D279" s="114">
        <v>326375</v>
      </c>
      <c r="E279" s="114">
        <v>0</v>
      </c>
      <c r="F279" s="113">
        <v>0</v>
      </c>
      <c r="G279" s="114">
        <v>27758</v>
      </c>
      <c r="H279" s="113">
        <v>0</v>
      </c>
      <c r="I279" s="113">
        <v>0</v>
      </c>
      <c r="J279" s="114">
        <v>294322</v>
      </c>
      <c r="K279" s="114">
        <v>0</v>
      </c>
      <c r="L279" s="113">
        <v>0</v>
      </c>
      <c r="M279" s="114">
        <v>13861</v>
      </c>
      <c r="N279" s="113">
        <v>0</v>
      </c>
      <c r="O279" s="113">
        <v>0</v>
      </c>
    </row>
    <row r="280" spans="1:15">
      <c r="A280" s="126">
        <v>44335</v>
      </c>
      <c r="B280" s="130" t="str">
        <f t="shared" si="13"/>
        <v>(水)</v>
      </c>
      <c r="C280" s="113">
        <f t="shared" si="12"/>
        <v>383347</v>
      </c>
      <c r="D280" s="114">
        <v>312649</v>
      </c>
      <c r="E280" s="114">
        <v>0</v>
      </c>
      <c r="F280" s="113">
        <v>0</v>
      </c>
      <c r="G280" s="114">
        <v>70698</v>
      </c>
      <c r="H280" s="113">
        <v>0</v>
      </c>
      <c r="I280" s="113">
        <v>0</v>
      </c>
      <c r="J280" s="114">
        <v>283314</v>
      </c>
      <c r="K280" s="114">
        <v>0</v>
      </c>
      <c r="L280" s="113">
        <v>0</v>
      </c>
      <c r="M280" s="114">
        <v>33406</v>
      </c>
      <c r="N280" s="113">
        <v>0</v>
      </c>
      <c r="O280" s="113">
        <v>0</v>
      </c>
    </row>
    <row r="281" spans="1:15">
      <c r="A281" s="126">
        <v>44334</v>
      </c>
      <c r="B281" s="130" t="str">
        <f t="shared" si="13"/>
        <v>(火)</v>
      </c>
      <c r="C281" s="113">
        <f t="shared" si="12"/>
        <v>324292</v>
      </c>
      <c r="D281" s="114">
        <v>257316</v>
      </c>
      <c r="E281" s="114">
        <v>0</v>
      </c>
      <c r="F281" s="113">
        <v>0</v>
      </c>
      <c r="G281" s="114">
        <v>66976</v>
      </c>
      <c r="H281" s="113">
        <v>0</v>
      </c>
      <c r="I281" s="113">
        <v>0</v>
      </c>
      <c r="J281" s="114">
        <v>231595</v>
      </c>
      <c r="K281" s="114">
        <v>0</v>
      </c>
      <c r="L281" s="113">
        <v>0</v>
      </c>
      <c r="M281" s="114">
        <v>34215</v>
      </c>
      <c r="N281" s="113">
        <v>0</v>
      </c>
      <c r="O281" s="113">
        <v>0</v>
      </c>
    </row>
    <row r="282" spans="1:15">
      <c r="A282" s="126">
        <v>44333</v>
      </c>
      <c r="B282" s="130" t="str">
        <f t="shared" si="13"/>
        <v>(月)</v>
      </c>
      <c r="C282" s="113">
        <f t="shared" si="12"/>
        <v>262681</v>
      </c>
      <c r="D282" s="114">
        <v>211350</v>
      </c>
      <c r="E282" s="114">
        <v>0</v>
      </c>
      <c r="F282" s="113">
        <v>0</v>
      </c>
      <c r="G282" s="114">
        <v>51331</v>
      </c>
      <c r="H282" s="113">
        <v>0</v>
      </c>
      <c r="I282" s="113">
        <v>0</v>
      </c>
      <c r="J282" s="114">
        <v>191137</v>
      </c>
      <c r="K282" s="114">
        <v>0</v>
      </c>
      <c r="L282" s="113">
        <v>0</v>
      </c>
      <c r="M282" s="114">
        <v>25606</v>
      </c>
      <c r="N282" s="113">
        <v>0</v>
      </c>
      <c r="O282" s="113">
        <v>0</v>
      </c>
    </row>
    <row r="283" spans="1:15">
      <c r="A283" s="126">
        <v>44332</v>
      </c>
      <c r="B283" s="130" t="str">
        <f t="shared" si="13"/>
        <v>(日)</v>
      </c>
      <c r="C283" s="113">
        <f t="shared" si="12"/>
        <v>214283</v>
      </c>
      <c r="D283" s="114">
        <v>190190</v>
      </c>
      <c r="E283" s="114">
        <v>0</v>
      </c>
      <c r="F283" s="113">
        <v>0</v>
      </c>
      <c r="G283" s="114">
        <v>24093</v>
      </c>
      <c r="H283" s="113">
        <v>0</v>
      </c>
      <c r="I283" s="113">
        <v>0</v>
      </c>
      <c r="J283" s="114">
        <v>180703</v>
      </c>
      <c r="K283" s="114">
        <v>0</v>
      </c>
      <c r="L283" s="113">
        <v>0</v>
      </c>
      <c r="M283" s="114">
        <v>15350</v>
      </c>
      <c r="N283" s="113">
        <v>0</v>
      </c>
      <c r="O283" s="113">
        <v>0</v>
      </c>
    </row>
    <row r="284" spans="1:15">
      <c r="A284" s="126">
        <v>44331</v>
      </c>
      <c r="B284" s="130" t="str">
        <f t="shared" si="13"/>
        <v>(土)</v>
      </c>
      <c r="C284" s="113">
        <f t="shared" si="12"/>
        <v>173870</v>
      </c>
      <c r="D284" s="114">
        <v>139460</v>
      </c>
      <c r="E284" s="114">
        <v>0</v>
      </c>
      <c r="F284" s="113">
        <v>0</v>
      </c>
      <c r="G284" s="114">
        <v>34410</v>
      </c>
      <c r="H284" s="113">
        <v>0</v>
      </c>
      <c r="I284" s="113">
        <v>0</v>
      </c>
      <c r="J284" s="114">
        <v>126351</v>
      </c>
      <c r="K284" s="114">
        <v>0</v>
      </c>
      <c r="L284" s="113">
        <v>0</v>
      </c>
      <c r="M284" s="114">
        <v>15921</v>
      </c>
      <c r="N284" s="113">
        <v>0</v>
      </c>
      <c r="O284" s="113">
        <v>0</v>
      </c>
    </row>
    <row r="285" spans="1:15">
      <c r="A285" s="126">
        <v>44330</v>
      </c>
      <c r="B285" s="130" t="str">
        <f t="shared" si="13"/>
        <v>(金)</v>
      </c>
      <c r="C285" s="113">
        <f t="shared" si="12"/>
        <v>185485</v>
      </c>
      <c r="D285" s="114">
        <v>135969</v>
      </c>
      <c r="E285" s="114">
        <v>0</v>
      </c>
      <c r="F285" s="113">
        <v>0</v>
      </c>
      <c r="G285" s="114">
        <v>49516</v>
      </c>
      <c r="H285" s="113">
        <v>0</v>
      </c>
      <c r="I285" s="113">
        <v>0</v>
      </c>
      <c r="J285" s="114">
        <v>113196</v>
      </c>
      <c r="K285" s="114">
        <v>0</v>
      </c>
      <c r="L285" s="113">
        <v>0</v>
      </c>
      <c r="M285" s="114">
        <v>18087</v>
      </c>
      <c r="N285" s="113">
        <v>0</v>
      </c>
      <c r="O285" s="113">
        <v>0</v>
      </c>
    </row>
    <row r="286" spans="1:15">
      <c r="A286" s="126">
        <v>44329</v>
      </c>
      <c r="B286" s="130" t="str">
        <f t="shared" si="13"/>
        <v>(木)</v>
      </c>
      <c r="C286" s="113">
        <f t="shared" si="12"/>
        <v>210337</v>
      </c>
      <c r="D286" s="114">
        <v>159350</v>
      </c>
      <c r="E286" s="114">
        <v>0</v>
      </c>
      <c r="F286" s="113">
        <v>0</v>
      </c>
      <c r="G286" s="114">
        <v>50987</v>
      </c>
      <c r="H286" s="113">
        <v>0</v>
      </c>
      <c r="I286" s="113">
        <v>0</v>
      </c>
      <c r="J286" s="114">
        <v>136051</v>
      </c>
      <c r="K286" s="114">
        <v>0</v>
      </c>
      <c r="L286" s="113">
        <v>0</v>
      </c>
      <c r="M286" s="114">
        <v>24087</v>
      </c>
      <c r="N286" s="113">
        <v>0</v>
      </c>
      <c r="O286" s="113">
        <v>0</v>
      </c>
    </row>
    <row r="287" spans="1:15">
      <c r="A287" s="126">
        <v>44328</v>
      </c>
      <c r="B287" s="130" t="str">
        <f t="shared" si="13"/>
        <v>(水)</v>
      </c>
      <c r="C287" s="113">
        <f t="shared" si="12"/>
        <v>215224</v>
      </c>
      <c r="D287" s="114">
        <v>162781</v>
      </c>
      <c r="E287" s="114">
        <v>0</v>
      </c>
      <c r="F287" s="113">
        <v>0</v>
      </c>
      <c r="G287" s="114">
        <v>52443</v>
      </c>
      <c r="H287" s="113">
        <v>0</v>
      </c>
      <c r="I287" s="113">
        <v>0</v>
      </c>
      <c r="J287" s="114">
        <v>138951</v>
      </c>
      <c r="K287" s="114">
        <v>0</v>
      </c>
      <c r="L287" s="113">
        <v>0</v>
      </c>
      <c r="M287" s="114">
        <v>25146</v>
      </c>
      <c r="N287" s="113">
        <v>0</v>
      </c>
      <c r="O287" s="113">
        <v>0</v>
      </c>
    </row>
    <row r="288" spans="1:15">
      <c r="A288" s="126">
        <v>44327</v>
      </c>
      <c r="B288" s="130" t="str">
        <f t="shared" si="13"/>
        <v>(火)</v>
      </c>
      <c r="C288" s="113">
        <f t="shared" si="12"/>
        <v>176904</v>
      </c>
      <c r="D288" s="114">
        <v>132826</v>
      </c>
      <c r="E288" s="114">
        <v>0</v>
      </c>
      <c r="F288" s="113">
        <v>0</v>
      </c>
      <c r="G288" s="114">
        <v>44078</v>
      </c>
      <c r="H288" s="113">
        <v>0</v>
      </c>
      <c r="I288" s="113">
        <v>0</v>
      </c>
      <c r="J288" s="114">
        <v>109486</v>
      </c>
      <c r="K288" s="114">
        <v>0</v>
      </c>
      <c r="L288" s="113">
        <v>0</v>
      </c>
      <c r="M288" s="114">
        <v>21157</v>
      </c>
      <c r="N288" s="113">
        <v>0</v>
      </c>
      <c r="O288" s="113">
        <v>0</v>
      </c>
    </row>
    <row r="289" spans="1:15">
      <c r="A289" s="126">
        <v>44326</v>
      </c>
      <c r="B289" s="130" t="str">
        <f t="shared" si="13"/>
        <v>(月)</v>
      </c>
      <c r="C289" s="113">
        <f t="shared" si="12"/>
        <v>133777</v>
      </c>
      <c r="D289" s="114">
        <v>105512</v>
      </c>
      <c r="E289" s="114">
        <v>0</v>
      </c>
      <c r="F289" s="113">
        <v>0</v>
      </c>
      <c r="G289" s="114">
        <v>28265</v>
      </c>
      <c r="H289" s="113">
        <v>0</v>
      </c>
      <c r="I289" s="113">
        <v>0</v>
      </c>
      <c r="J289" s="114">
        <v>85623</v>
      </c>
      <c r="K289" s="114">
        <v>0</v>
      </c>
      <c r="L289" s="113">
        <v>0</v>
      </c>
      <c r="M289" s="114">
        <v>13375</v>
      </c>
      <c r="N289" s="113">
        <v>0</v>
      </c>
      <c r="O289" s="113">
        <v>0</v>
      </c>
    </row>
    <row r="290" spans="1:15">
      <c r="A290" s="126">
        <v>44325</v>
      </c>
      <c r="B290" s="130" t="str">
        <f t="shared" si="13"/>
        <v>(日)</v>
      </c>
      <c r="C290" s="113">
        <f t="shared" si="12"/>
        <v>84052</v>
      </c>
      <c r="D290" s="114">
        <v>75876</v>
      </c>
      <c r="E290" s="114">
        <v>0</v>
      </c>
      <c r="F290" s="113">
        <v>0</v>
      </c>
      <c r="G290" s="114">
        <v>8176</v>
      </c>
      <c r="H290" s="113">
        <v>0</v>
      </c>
      <c r="I290" s="113">
        <v>0</v>
      </c>
      <c r="J290" s="114">
        <v>67465</v>
      </c>
      <c r="K290" s="114">
        <v>0</v>
      </c>
      <c r="L290" s="113">
        <v>0</v>
      </c>
      <c r="M290" s="114">
        <v>5818</v>
      </c>
      <c r="N290" s="113">
        <v>0</v>
      </c>
      <c r="O290" s="113">
        <v>0</v>
      </c>
    </row>
    <row r="291" spans="1:15">
      <c r="A291" s="126">
        <v>44324</v>
      </c>
      <c r="B291" s="130" t="str">
        <f t="shared" si="13"/>
        <v>(土)</v>
      </c>
      <c r="C291" s="113">
        <f t="shared" si="12"/>
        <v>70335</v>
      </c>
      <c r="D291" s="114">
        <v>62731</v>
      </c>
      <c r="E291" s="114">
        <v>0</v>
      </c>
      <c r="F291" s="113">
        <v>0</v>
      </c>
      <c r="G291" s="114">
        <v>7604</v>
      </c>
      <c r="H291" s="113">
        <v>0</v>
      </c>
      <c r="I291" s="113">
        <v>0</v>
      </c>
      <c r="J291" s="114">
        <v>49821</v>
      </c>
      <c r="K291" s="114">
        <v>0</v>
      </c>
      <c r="L291" s="113">
        <v>0</v>
      </c>
      <c r="M291" s="114">
        <v>3926</v>
      </c>
      <c r="N291" s="113">
        <v>0</v>
      </c>
      <c r="O291" s="113">
        <v>0</v>
      </c>
    </row>
    <row r="292" spans="1:15">
      <c r="A292" s="126">
        <v>44323</v>
      </c>
      <c r="B292" s="130" t="str">
        <f t="shared" si="13"/>
        <v>(金)</v>
      </c>
      <c r="C292" s="113">
        <f t="shared" ref="C292:C317" si="14">SUM(D292:I292)</f>
        <v>61826</v>
      </c>
      <c r="D292" s="114">
        <v>50228</v>
      </c>
      <c r="E292" s="114">
        <v>0</v>
      </c>
      <c r="F292" s="113">
        <v>0</v>
      </c>
      <c r="G292" s="114">
        <v>11598</v>
      </c>
      <c r="H292" s="113">
        <v>0</v>
      </c>
      <c r="I292" s="113">
        <v>0</v>
      </c>
      <c r="J292" s="114">
        <v>32219</v>
      </c>
      <c r="K292" s="114">
        <v>0</v>
      </c>
      <c r="L292" s="113">
        <v>0</v>
      </c>
      <c r="M292" s="114">
        <v>4498</v>
      </c>
      <c r="N292" s="113">
        <v>0</v>
      </c>
      <c r="O292" s="113">
        <v>0</v>
      </c>
    </row>
    <row r="293" spans="1:15">
      <c r="A293" s="126">
        <v>44322</v>
      </c>
      <c r="B293" s="130" t="str">
        <f t="shared" si="13"/>
        <v>(木)</v>
      </c>
      <c r="C293" s="113">
        <f t="shared" si="14"/>
        <v>56562</v>
      </c>
      <c r="D293" s="114">
        <v>47467</v>
      </c>
      <c r="E293" s="114">
        <v>0</v>
      </c>
      <c r="F293" s="113">
        <v>0</v>
      </c>
      <c r="G293" s="114">
        <v>9095</v>
      </c>
      <c r="H293" s="113">
        <v>0</v>
      </c>
      <c r="I293" s="113">
        <v>0</v>
      </c>
      <c r="J293" s="114">
        <v>33729</v>
      </c>
      <c r="K293" s="114">
        <v>0</v>
      </c>
      <c r="L293" s="113">
        <v>0</v>
      </c>
      <c r="M293" s="114">
        <v>4934</v>
      </c>
      <c r="N293" s="113">
        <v>0</v>
      </c>
      <c r="O293" s="113">
        <v>0</v>
      </c>
    </row>
    <row r="294" spans="1:15">
      <c r="A294" s="126">
        <v>44321</v>
      </c>
      <c r="B294" s="130" t="str">
        <f t="shared" si="13"/>
        <v>(水)</v>
      </c>
      <c r="C294" s="113">
        <f t="shared" si="14"/>
        <v>10739</v>
      </c>
      <c r="D294" s="114">
        <v>9840</v>
      </c>
      <c r="E294" s="114">
        <v>0</v>
      </c>
      <c r="F294" s="113">
        <v>0</v>
      </c>
      <c r="G294" s="114">
        <v>899</v>
      </c>
      <c r="H294" s="113">
        <v>0</v>
      </c>
      <c r="I294" s="113">
        <v>0</v>
      </c>
      <c r="J294" s="114">
        <v>8220</v>
      </c>
      <c r="K294" s="114">
        <v>0</v>
      </c>
      <c r="L294" s="113">
        <v>0</v>
      </c>
      <c r="M294" s="114">
        <v>688</v>
      </c>
      <c r="N294" s="113">
        <v>0</v>
      </c>
      <c r="O294" s="113">
        <v>0</v>
      </c>
    </row>
    <row r="295" spans="1:15">
      <c r="A295" s="126">
        <v>44320</v>
      </c>
      <c r="B295" s="130" t="str">
        <f t="shared" si="13"/>
        <v>(火)</v>
      </c>
      <c r="C295" s="113">
        <f t="shared" si="14"/>
        <v>9174</v>
      </c>
      <c r="D295" s="114">
        <v>8469</v>
      </c>
      <c r="E295" s="114">
        <v>0</v>
      </c>
      <c r="F295" s="113">
        <v>0</v>
      </c>
      <c r="G295" s="114">
        <v>705</v>
      </c>
      <c r="H295" s="113">
        <v>0</v>
      </c>
      <c r="I295" s="113">
        <v>0</v>
      </c>
      <c r="J295" s="114">
        <v>6808</v>
      </c>
      <c r="K295" s="114">
        <v>0</v>
      </c>
      <c r="L295" s="113">
        <v>0</v>
      </c>
      <c r="M295" s="114">
        <v>492</v>
      </c>
      <c r="N295" s="113">
        <v>0</v>
      </c>
      <c r="O295" s="113">
        <v>0</v>
      </c>
    </row>
    <row r="296" spans="1:15">
      <c r="A296" s="126">
        <v>44319</v>
      </c>
      <c r="B296" s="130" t="str">
        <f t="shared" si="13"/>
        <v>(月)</v>
      </c>
      <c r="C296" s="113">
        <f t="shared" si="14"/>
        <v>8204</v>
      </c>
      <c r="D296" s="114">
        <v>7417</v>
      </c>
      <c r="E296" s="114">
        <v>0</v>
      </c>
      <c r="F296" s="113">
        <v>0</v>
      </c>
      <c r="G296" s="114">
        <v>787</v>
      </c>
      <c r="H296" s="113">
        <v>0</v>
      </c>
      <c r="I296" s="113">
        <v>0</v>
      </c>
      <c r="J296" s="114">
        <v>5714</v>
      </c>
      <c r="K296" s="114">
        <v>0</v>
      </c>
      <c r="L296" s="113">
        <v>0</v>
      </c>
      <c r="M296" s="114">
        <v>697</v>
      </c>
      <c r="N296" s="113">
        <v>0</v>
      </c>
      <c r="O296" s="113">
        <v>0</v>
      </c>
    </row>
    <row r="297" spans="1:15">
      <c r="A297" s="126">
        <v>44318</v>
      </c>
      <c r="B297" s="130" t="str">
        <f t="shared" si="13"/>
        <v>(日)</v>
      </c>
      <c r="C297" s="113">
        <f t="shared" si="14"/>
        <v>27224</v>
      </c>
      <c r="D297" s="114">
        <v>27224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20820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6">
        <v>44317</v>
      </c>
      <c r="B298" s="130" t="str">
        <f t="shared" si="13"/>
        <v>(土)</v>
      </c>
      <c r="C298" s="113">
        <f t="shared" si="14"/>
        <v>39903</v>
      </c>
      <c r="D298" s="114">
        <v>39903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21885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6">
        <v>44316</v>
      </c>
      <c r="B299" s="130" t="str">
        <f t="shared" si="13"/>
        <v>(金)</v>
      </c>
      <c r="C299" s="113">
        <f t="shared" si="14"/>
        <v>60097</v>
      </c>
      <c r="D299" s="114">
        <v>60097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26598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6">
        <v>44315</v>
      </c>
      <c r="B300" s="130" t="str">
        <f t="shared" si="13"/>
        <v>(木)</v>
      </c>
      <c r="C300" s="113">
        <f t="shared" si="14"/>
        <v>20086</v>
      </c>
      <c r="D300" s="114">
        <v>20086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12868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6">
        <v>44314</v>
      </c>
      <c r="B301" s="130" t="str">
        <f t="shared" si="13"/>
        <v>(水)</v>
      </c>
      <c r="C301" s="113">
        <f t="shared" si="14"/>
        <v>79575</v>
      </c>
      <c r="D301" s="114">
        <v>79575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36492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6">
        <v>44313</v>
      </c>
      <c r="B302" s="130" t="str">
        <f t="shared" si="13"/>
        <v>(火)</v>
      </c>
      <c r="C302" s="113">
        <f t="shared" si="14"/>
        <v>73344</v>
      </c>
      <c r="D302" s="114">
        <v>73344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36446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6">
        <v>44312</v>
      </c>
      <c r="B303" s="130" t="str">
        <f t="shared" si="13"/>
        <v>(月)</v>
      </c>
      <c r="C303" s="113">
        <f t="shared" si="14"/>
        <v>55017</v>
      </c>
      <c r="D303" s="114">
        <v>55017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26944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6">
        <v>44311</v>
      </c>
      <c r="B304" s="130" t="str">
        <f t="shared" si="13"/>
        <v>(日)</v>
      </c>
      <c r="C304" s="113">
        <f t="shared" si="14"/>
        <v>25372</v>
      </c>
      <c r="D304" s="114">
        <v>25372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15807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6">
        <v>44310</v>
      </c>
      <c r="B305" s="130" t="str">
        <f t="shared" si="13"/>
        <v>(土)</v>
      </c>
      <c r="C305" s="113">
        <f t="shared" si="14"/>
        <v>34855</v>
      </c>
      <c r="D305" s="114">
        <v>34855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16544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6">
        <v>44309</v>
      </c>
      <c r="B306" s="130" t="str">
        <f t="shared" si="13"/>
        <v>(金)</v>
      </c>
      <c r="C306" s="113">
        <f t="shared" si="14"/>
        <v>50377</v>
      </c>
      <c r="D306" s="114">
        <v>50377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18472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6">
        <v>44308</v>
      </c>
      <c r="B307" s="130" t="str">
        <f t="shared" si="13"/>
        <v>(木)</v>
      </c>
      <c r="C307" s="113">
        <f t="shared" si="14"/>
        <v>53786</v>
      </c>
      <c r="D307" s="114">
        <v>53786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24894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6">
        <v>44307</v>
      </c>
      <c r="B308" s="130" t="str">
        <f t="shared" si="13"/>
        <v>(水)</v>
      </c>
      <c r="C308" s="113">
        <f t="shared" si="14"/>
        <v>55903</v>
      </c>
      <c r="D308" s="114">
        <v>55903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26076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6">
        <v>44306</v>
      </c>
      <c r="B309" s="130" t="str">
        <f t="shared" si="13"/>
        <v>(火)</v>
      </c>
      <c r="C309" s="113">
        <f t="shared" si="14"/>
        <v>46972</v>
      </c>
      <c r="D309" s="114">
        <v>46972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21901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6">
        <v>44305</v>
      </c>
      <c r="B310" s="130" t="str">
        <f t="shared" si="13"/>
        <v>(月)</v>
      </c>
      <c r="C310" s="113">
        <f t="shared" si="14"/>
        <v>30476</v>
      </c>
      <c r="D310" s="114">
        <v>30476</v>
      </c>
      <c r="E310" s="114">
        <v>0</v>
      </c>
      <c r="F310" s="113">
        <v>0</v>
      </c>
      <c r="G310" s="114">
        <v>0</v>
      </c>
      <c r="H310" s="113">
        <v>0</v>
      </c>
      <c r="I310" s="113">
        <v>0</v>
      </c>
      <c r="J310" s="114">
        <v>13650</v>
      </c>
      <c r="K310" s="114">
        <v>0</v>
      </c>
      <c r="L310" s="113">
        <v>0</v>
      </c>
      <c r="M310" s="114">
        <v>0</v>
      </c>
      <c r="N310" s="113">
        <v>0</v>
      </c>
      <c r="O310" s="113">
        <v>0</v>
      </c>
    </row>
    <row r="311" spans="1:15">
      <c r="A311" s="126">
        <v>44304</v>
      </c>
      <c r="B311" s="130" t="str">
        <f t="shared" si="13"/>
        <v>(日)</v>
      </c>
      <c r="C311" s="113">
        <f t="shared" si="14"/>
        <v>8364</v>
      </c>
      <c r="D311" s="114">
        <v>8364</v>
      </c>
      <c r="E311" s="114">
        <v>0</v>
      </c>
      <c r="F311" s="113">
        <v>0</v>
      </c>
      <c r="G311" s="114">
        <v>0</v>
      </c>
      <c r="H311" s="113">
        <v>0</v>
      </c>
      <c r="I311" s="113">
        <v>0</v>
      </c>
      <c r="J311" s="114">
        <v>5815</v>
      </c>
      <c r="K311" s="114">
        <v>0</v>
      </c>
      <c r="L311" s="113">
        <v>0</v>
      </c>
      <c r="M311" s="114">
        <v>0</v>
      </c>
      <c r="N311" s="113">
        <v>0</v>
      </c>
      <c r="O311" s="113">
        <v>0</v>
      </c>
    </row>
    <row r="312" spans="1:15">
      <c r="A312" s="126">
        <v>44303</v>
      </c>
      <c r="B312" s="130" t="str">
        <f t="shared" si="13"/>
        <v>(土)</v>
      </c>
      <c r="C312" s="113">
        <f t="shared" si="14"/>
        <v>7615</v>
      </c>
      <c r="D312" s="114">
        <v>7615</v>
      </c>
      <c r="E312" s="114">
        <v>0</v>
      </c>
      <c r="F312" s="113">
        <v>0</v>
      </c>
      <c r="G312" s="114">
        <v>0</v>
      </c>
      <c r="H312" s="113">
        <v>0</v>
      </c>
      <c r="I312" s="113">
        <v>0</v>
      </c>
      <c r="J312" s="114">
        <v>3760</v>
      </c>
      <c r="K312" s="114">
        <v>0</v>
      </c>
      <c r="L312" s="113">
        <v>0</v>
      </c>
      <c r="M312" s="114">
        <v>0</v>
      </c>
      <c r="N312" s="113">
        <v>0</v>
      </c>
      <c r="O312" s="113">
        <v>0</v>
      </c>
    </row>
    <row r="313" spans="1:15">
      <c r="A313" s="126">
        <v>44302</v>
      </c>
      <c r="B313" s="130" t="str">
        <f t="shared" si="13"/>
        <v>(金)</v>
      </c>
      <c r="C313" s="113">
        <f t="shared" si="14"/>
        <v>10555</v>
      </c>
      <c r="D313" s="114">
        <v>10555</v>
      </c>
      <c r="E313" s="114">
        <v>0</v>
      </c>
      <c r="F313" s="113">
        <v>0</v>
      </c>
      <c r="G313" s="114">
        <v>0</v>
      </c>
      <c r="H313" s="113">
        <v>0</v>
      </c>
      <c r="I313" s="113">
        <v>0</v>
      </c>
      <c r="J313" s="114">
        <v>3535</v>
      </c>
      <c r="K313" s="114">
        <v>0</v>
      </c>
      <c r="L313" s="113">
        <v>0</v>
      </c>
      <c r="M313" s="114">
        <v>0</v>
      </c>
      <c r="N313" s="113">
        <v>0</v>
      </c>
      <c r="O313" s="113">
        <v>0</v>
      </c>
    </row>
    <row r="314" spans="1:15">
      <c r="A314" s="126">
        <v>44301</v>
      </c>
      <c r="B314" s="130" t="str">
        <f t="shared" si="13"/>
        <v>(木)</v>
      </c>
      <c r="C314" s="113">
        <f t="shared" si="14"/>
        <v>8782</v>
      </c>
      <c r="D314" s="114">
        <v>8782</v>
      </c>
      <c r="E314" s="114">
        <v>0</v>
      </c>
      <c r="F314" s="113">
        <v>0</v>
      </c>
      <c r="G314" s="114">
        <v>0</v>
      </c>
      <c r="H314" s="113">
        <v>0</v>
      </c>
      <c r="I314" s="113">
        <v>0</v>
      </c>
      <c r="J314" s="114">
        <v>4185</v>
      </c>
      <c r="K314" s="114">
        <v>0</v>
      </c>
      <c r="L314" s="113">
        <v>0</v>
      </c>
      <c r="M314" s="114">
        <v>0</v>
      </c>
      <c r="N314" s="113">
        <v>0</v>
      </c>
      <c r="O314" s="113">
        <v>0</v>
      </c>
    </row>
    <row r="315" spans="1:15">
      <c r="A315" s="126">
        <v>44300</v>
      </c>
      <c r="B315" s="130" t="str">
        <f t="shared" si="13"/>
        <v>(水)</v>
      </c>
      <c r="C315" s="113">
        <f t="shared" si="14"/>
        <v>5295</v>
      </c>
      <c r="D315" s="114">
        <v>5295</v>
      </c>
      <c r="E315" s="114">
        <v>0</v>
      </c>
      <c r="F315" s="113">
        <v>0</v>
      </c>
      <c r="G315" s="114">
        <v>0</v>
      </c>
      <c r="H315" s="113">
        <v>0</v>
      </c>
      <c r="I315" s="113">
        <v>0</v>
      </c>
      <c r="J315" s="114">
        <v>3137</v>
      </c>
      <c r="K315" s="114">
        <v>0</v>
      </c>
      <c r="L315" s="113">
        <v>0</v>
      </c>
      <c r="M315" s="114">
        <v>0</v>
      </c>
      <c r="N315" s="113">
        <v>0</v>
      </c>
      <c r="O315" s="113">
        <v>0</v>
      </c>
    </row>
    <row r="316" spans="1:15">
      <c r="A316" s="126">
        <v>44299</v>
      </c>
      <c r="B316" s="130" t="str">
        <f t="shared" si="13"/>
        <v>(火)</v>
      </c>
      <c r="C316" s="113">
        <f t="shared" si="14"/>
        <v>4317</v>
      </c>
      <c r="D316" s="114">
        <v>4317</v>
      </c>
      <c r="E316" s="114">
        <v>0</v>
      </c>
      <c r="F316" s="113">
        <v>0</v>
      </c>
      <c r="G316" s="114">
        <v>0</v>
      </c>
      <c r="H316" s="113">
        <v>0</v>
      </c>
      <c r="I316" s="113">
        <v>0</v>
      </c>
      <c r="J316" s="114">
        <v>2712</v>
      </c>
      <c r="K316" s="114">
        <v>0</v>
      </c>
      <c r="L316" s="113">
        <v>0</v>
      </c>
      <c r="M316" s="114">
        <v>0</v>
      </c>
      <c r="N316" s="113">
        <v>0</v>
      </c>
      <c r="O316" s="113">
        <v>0</v>
      </c>
    </row>
    <row r="317" spans="1:15">
      <c r="A317" s="126">
        <v>44298</v>
      </c>
      <c r="B317" s="130" t="str">
        <f t="shared" si="13"/>
        <v>(月)</v>
      </c>
      <c r="C317" s="113">
        <f t="shared" si="14"/>
        <v>4702</v>
      </c>
      <c r="D317" s="115">
        <v>4702</v>
      </c>
      <c r="E317" s="115">
        <v>0</v>
      </c>
      <c r="F317" s="113">
        <v>0</v>
      </c>
      <c r="G317" s="115">
        <v>0</v>
      </c>
      <c r="H317" s="113">
        <v>0</v>
      </c>
      <c r="I317" s="113">
        <v>0</v>
      </c>
      <c r="J317" s="115">
        <v>3225</v>
      </c>
      <c r="K317" s="115">
        <v>0</v>
      </c>
      <c r="L317" s="113">
        <v>0</v>
      </c>
      <c r="M317" s="115">
        <v>0</v>
      </c>
      <c r="N317" s="113">
        <v>0</v>
      </c>
      <c r="O317" s="113">
        <v>0</v>
      </c>
    </row>
    <row r="318" spans="1:1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</row>
    <row r="319" spans="1:15">
      <c r="A319" s="75" t="s">
        <v>325</v>
      </c>
      <c r="B319" s="75"/>
    </row>
    <row r="320" spans="1:15">
      <c r="A320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8" t="s">
        <v>295</v>
      </c>
      <c r="B3" s="166" t="s">
        <v>296</v>
      </c>
      <c r="C3" s="164" t="s">
        <v>297</v>
      </c>
      <c r="D3" s="164" t="s">
        <v>298</v>
      </c>
      <c r="E3" s="167"/>
      <c r="F3" s="164" t="s">
        <v>299</v>
      </c>
      <c r="G3" s="167"/>
      <c r="H3" s="73"/>
      <c r="I3" s="73"/>
    </row>
    <row r="4" spans="1:9">
      <c r="A4" s="167"/>
      <c r="B4" s="169"/>
      <c r="C4" s="167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5" t="s">
        <v>286</v>
      </c>
      <c r="B5" s="16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70" t="s">
        <v>330</v>
      </c>
      <c r="B3" s="166" t="s">
        <v>296</v>
      </c>
      <c r="C3" s="166" t="s">
        <v>333</v>
      </c>
      <c r="D3" s="166" t="s">
        <v>296</v>
      </c>
      <c r="E3" s="164" t="s">
        <v>297</v>
      </c>
      <c r="F3" s="123" t="s">
        <v>298</v>
      </c>
      <c r="G3" s="123" t="s">
        <v>299</v>
      </c>
      <c r="H3" s="73"/>
      <c r="I3" s="73"/>
    </row>
    <row r="4" spans="1:9">
      <c r="A4" s="166"/>
      <c r="B4" s="166"/>
      <c r="C4" s="166"/>
      <c r="D4" s="166"/>
      <c r="E4" s="164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8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（２月１７日公表時点）</v>
      </c>
    </row>
    <row r="3" spans="1:7">
      <c r="A3" s="170" t="s">
        <v>330</v>
      </c>
      <c r="B3" s="166" t="s">
        <v>296</v>
      </c>
      <c r="C3" s="166" t="s">
        <v>333</v>
      </c>
      <c r="D3" s="166" t="s">
        <v>296</v>
      </c>
      <c r="E3" s="164" t="s">
        <v>336</v>
      </c>
      <c r="F3" s="127" t="s">
        <v>298</v>
      </c>
      <c r="G3" s="127" t="s">
        <v>299</v>
      </c>
    </row>
    <row r="4" spans="1:7">
      <c r="A4" s="166"/>
      <c r="B4" s="166"/>
      <c r="C4" s="166"/>
      <c r="D4" s="166"/>
      <c r="E4" s="164"/>
      <c r="F4" s="129" t="s">
        <v>301</v>
      </c>
      <c r="G4" s="129" t="s">
        <v>301</v>
      </c>
    </row>
    <row r="5" spans="1:7">
      <c r="A5" s="126">
        <v>44609</v>
      </c>
      <c r="B5" s="128" t="str">
        <f t="shared" ref="B5:B68" si="0">"(" &amp; TEXT(A5,"aaa") &amp; ")"</f>
        <v>(木)</v>
      </c>
      <c r="C5" s="126">
        <v>44591</v>
      </c>
      <c r="D5" s="128" t="s">
        <v>345</v>
      </c>
      <c r="E5" s="116">
        <f t="shared" ref="E5:E68" si="1">SUM(F5:G5)</f>
        <v>19247340</v>
      </c>
      <c r="F5" s="116">
        <v>9681494</v>
      </c>
      <c r="G5" s="116">
        <v>9565846</v>
      </c>
    </row>
    <row r="6" spans="1:7">
      <c r="A6" s="126">
        <v>44608</v>
      </c>
      <c r="B6" s="128" t="str">
        <f t="shared" si="0"/>
        <v>(水)</v>
      </c>
      <c r="C6" s="126">
        <v>44591</v>
      </c>
      <c r="D6" s="128" t="s">
        <v>345</v>
      </c>
      <c r="E6" s="116">
        <f t="shared" si="1"/>
        <v>19246794</v>
      </c>
      <c r="F6" s="116">
        <v>9681305</v>
      </c>
      <c r="G6" s="116">
        <v>9565489</v>
      </c>
    </row>
    <row r="7" spans="1:7">
      <c r="A7" s="126">
        <v>44607</v>
      </c>
      <c r="B7" s="128" t="str">
        <f t="shared" si="0"/>
        <v>(火)</v>
      </c>
      <c r="C7" s="126">
        <v>44591</v>
      </c>
      <c r="D7" s="128" t="s">
        <v>345</v>
      </c>
      <c r="E7" s="116">
        <f t="shared" si="1"/>
        <v>19243937</v>
      </c>
      <c r="F7" s="116">
        <v>9679811</v>
      </c>
      <c r="G7" s="116">
        <v>9564126</v>
      </c>
    </row>
    <row r="8" spans="1:7">
      <c r="A8" s="126">
        <v>44606</v>
      </c>
      <c r="B8" s="128" t="str">
        <f t="shared" si="0"/>
        <v>(月)</v>
      </c>
      <c r="C8" s="126">
        <v>44591</v>
      </c>
      <c r="D8" s="128" t="s">
        <v>345</v>
      </c>
      <c r="E8" s="116">
        <f t="shared" si="1"/>
        <v>19241048</v>
      </c>
      <c r="F8" s="116">
        <v>9678149</v>
      </c>
      <c r="G8" s="116">
        <v>9562899</v>
      </c>
    </row>
    <row r="9" spans="1:7">
      <c r="A9" s="126">
        <v>44602</v>
      </c>
      <c r="B9" s="128" t="str">
        <f t="shared" si="0"/>
        <v>(木)</v>
      </c>
      <c r="C9" s="126">
        <v>44591</v>
      </c>
      <c r="D9" s="128" t="s">
        <v>345</v>
      </c>
      <c r="E9" s="116">
        <f t="shared" si="1"/>
        <v>19237852</v>
      </c>
      <c r="F9" s="116">
        <v>9675862</v>
      </c>
      <c r="G9" s="116">
        <v>9561990</v>
      </c>
    </row>
    <row r="10" spans="1:7">
      <c r="A10" s="126">
        <v>44601</v>
      </c>
      <c r="B10" s="128" t="str">
        <f t="shared" si="0"/>
        <v>(水)</v>
      </c>
      <c r="C10" s="126">
        <v>44591</v>
      </c>
      <c r="D10" s="128" t="s">
        <v>345</v>
      </c>
      <c r="E10" s="116">
        <f t="shared" si="1"/>
        <v>19235285</v>
      </c>
      <c r="F10" s="116">
        <v>9674298</v>
      </c>
      <c r="G10" s="116">
        <v>9560987</v>
      </c>
    </row>
    <row r="11" spans="1:7">
      <c r="A11" s="126">
        <v>44600</v>
      </c>
      <c r="B11" s="128" t="str">
        <f t="shared" si="0"/>
        <v>(火)</v>
      </c>
      <c r="C11" s="126">
        <v>44591</v>
      </c>
      <c r="D11" s="128" t="s">
        <v>345</v>
      </c>
      <c r="E11" s="116">
        <f t="shared" si="1"/>
        <v>19233543</v>
      </c>
      <c r="F11" s="116">
        <v>9673123</v>
      </c>
      <c r="G11" s="116">
        <v>9560420</v>
      </c>
    </row>
    <row r="12" spans="1:7">
      <c r="A12" s="126">
        <v>44599</v>
      </c>
      <c r="B12" s="128" t="str">
        <f t="shared" si="0"/>
        <v>(月)</v>
      </c>
      <c r="C12" s="126">
        <v>44591</v>
      </c>
      <c r="D12" s="128" t="s">
        <v>345</v>
      </c>
      <c r="E12" s="116">
        <f t="shared" si="1"/>
        <v>19234661</v>
      </c>
      <c r="F12" s="116">
        <v>9673761</v>
      </c>
      <c r="G12" s="116">
        <v>9560900</v>
      </c>
    </row>
    <row r="13" spans="1:7">
      <c r="A13" s="126">
        <v>44596</v>
      </c>
      <c r="B13" s="128" t="str">
        <f t="shared" si="0"/>
        <v>(金)</v>
      </c>
      <c r="C13" s="126">
        <v>44591</v>
      </c>
      <c r="D13" s="128" t="s">
        <v>345</v>
      </c>
      <c r="E13" s="116">
        <f t="shared" si="1"/>
        <v>19235528</v>
      </c>
      <c r="F13" s="116">
        <v>9673651</v>
      </c>
      <c r="G13" s="116">
        <v>9561877</v>
      </c>
    </row>
    <row r="14" spans="1:7">
      <c r="A14" s="126">
        <v>44595</v>
      </c>
      <c r="B14" s="128" t="str">
        <f t="shared" si="0"/>
        <v>(木)</v>
      </c>
      <c r="C14" s="126">
        <v>44591</v>
      </c>
      <c r="D14" s="128" t="s">
        <v>345</v>
      </c>
      <c r="E14" s="116">
        <f t="shared" si="1"/>
        <v>19233405</v>
      </c>
      <c r="F14" s="116">
        <v>9672382</v>
      </c>
      <c r="G14" s="116">
        <v>9561023</v>
      </c>
    </row>
    <row r="15" spans="1:7">
      <c r="A15" s="126">
        <v>44594</v>
      </c>
      <c r="B15" s="128" t="str">
        <f t="shared" si="0"/>
        <v>(水)</v>
      </c>
      <c r="C15" s="126">
        <v>44591</v>
      </c>
      <c r="D15" s="128" t="s">
        <v>345</v>
      </c>
      <c r="E15" s="116">
        <f t="shared" si="1"/>
        <v>19228593</v>
      </c>
      <c r="F15" s="116">
        <v>9669750</v>
      </c>
      <c r="G15" s="116">
        <v>9558843</v>
      </c>
    </row>
    <row r="16" spans="1:7">
      <c r="A16" s="126">
        <v>44593</v>
      </c>
      <c r="B16" s="128" t="str">
        <f t="shared" si="0"/>
        <v>(火)</v>
      </c>
      <c r="C16" s="126">
        <v>44570</v>
      </c>
      <c r="D16" s="128" t="s">
        <v>345</v>
      </c>
      <c r="E16" s="116">
        <f t="shared" si="1"/>
        <v>19030446</v>
      </c>
      <c r="F16" s="116">
        <v>9575180</v>
      </c>
      <c r="G16" s="116">
        <v>9455266</v>
      </c>
    </row>
    <row r="17" spans="1:11">
      <c r="A17" s="126">
        <v>44592</v>
      </c>
      <c r="B17" s="128" t="str">
        <f t="shared" si="0"/>
        <v>(月)</v>
      </c>
      <c r="C17" s="126">
        <v>44570</v>
      </c>
      <c r="D17" s="128" t="s">
        <v>345</v>
      </c>
      <c r="E17" s="116">
        <f t="shared" si="1"/>
        <v>19053229</v>
      </c>
      <c r="F17" s="116">
        <v>9586323</v>
      </c>
      <c r="G17" s="116">
        <v>9466906</v>
      </c>
    </row>
    <row r="18" spans="1:11">
      <c r="A18" s="126">
        <v>44589</v>
      </c>
      <c r="B18" s="128" t="str">
        <f t="shared" si="0"/>
        <v>(金)</v>
      </c>
      <c r="C18" s="126">
        <v>44570</v>
      </c>
      <c r="D18" s="128" t="s">
        <v>345</v>
      </c>
      <c r="E18" s="116">
        <f t="shared" si="1"/>
        <v>19050833</v>
      </c>
      <c r="F18" s="116">
        <v>9585688</v>
      </c>
      <c r="G18" s="116">
        <v>9465145</v>
      </c>
    </row>
    <row r="19" spans="1:11">
      <c r="A19" s="126">
        <v>44588</v>
      </c>
      <c r="B19" s="128" t="str">
        <f t="shared" si="0"/>
        <v>(木)</v>
      </c>
      <c r="C19" s="126">
        <v>44570</v>
      </c>
      <c r="D19" s="128" t="s">
        <v>345</v>
      </c>
      <c r="E19" s="116">
        <f t="shared" si="1"/>
        <v>19045089</v>
      </c>
      <c r="F19" s="116">
        <v>9582788</v>
      </c>
      <c r="G19" s="116">
        <v>9462301</v>
      </c>
    </row>
    <row r="20" spans="1:11">
      <c r="A20" s="126">
        <v>44587</v>
      </c>
      <c r="B20" s="128" t="str">
        <f t="shared" si="0"/>
        <v>(水)</v>
      </c>
      <c r="C20" s="126">
        <v>44570</v>
      </c>
      <c r="D20" s="128" t="s">
        <v>345</v>
      </c>
      <c r="E20" s="116">
        <f t="shared" si="1"/>
        <v>19044959</v>
      </c>
      <c r="F20" s="116">
        <v>9582608</v>
      </c>
      <c r="G20" s="116">
        <v>9462351</v>
      </c>
    </row>
    <row r="21" spans="1:11">
      <c r="A21" s="126">
        <v>44586</v>
      </c>
      <c r="B21" s="128" t="str">
        <f t="shared" si="0"/>
        <v>(火)</v>
      </c>
      <c r="C21" s="126">
        <v>44570</v>
      </c>
      <c r="D21" s="128" t="s">
        <v>345</v>
      </c>
      <c r="E21" s="116">
        <f t="shared" si="1"/>
        <v>19042878</v>
      </c>
      <c r="F21" s="116">
        <v>9581620</v>
      </c>
      <c r="G21" s="116">
        <v>9461258</v>
      </c>
    </row>
    <row r="22" spans="1:11">
      <c r="A22" s="126">
        <v>44585</v>
      </c>
      <c r="B22" s="128" t="str">
        <f t="shared" si="0"/>
        <v>(月)</v>
      </c>
      <c r="C22" s="126">
        <v>44570</v>
      </c>
      <c r="D22" s="128" t="s">
        <v>345</v>
      </c>
      <c r="E22" s="116">
        <f t="shared" si="1"/>
        <v>19041431</v>
      </c>
      <c r="F22" s="116">
        <v>9580795</v>
      </c>
      <c r="G22" s="116">
        <v>9460636</v>
      </c>
    </row>
    <row r="23" spans="1:11">
      <c r="A23" s="126">
        <v>44582</v>
      </c>
      <c r="B23" s="128" t="str">
        <f t="shared" si="0"/>
        <v>(金)</v>
      </c>
      <c r="C23" s="126">
        <v>44570</v>
      </c>
      <c r="D23" s="128" t="s">
        <v>345</v>
      </c>
      <c r="E23" s="116">
        <f t="shared" si="1"/>
        <v>19036994</v>
      </c>
      <c r="F23" s="116">
        <v>9578226</v>
      </c>
      <c r="G23" s="116">
        <v>9458768</v>
      </c>
    </row>
    <row r="24" spans="1:11">
      <c r="A24" s="126">
        <v>44581</v>
      </c>
      <c r="B24" s="128" t="str">
        <f t="shared" si="0"/>
        <v>(木)</v>
      </c>
      <c r="C24" s="126">
        <v>44570</v>
      </c>
      <c r="D24" s="128" t="s">
        <v>345</v>
      </c>
      <c r="E24" s="116">
        <f t="shared" si="1"/>
        <v>19037485</v>
      </c>
      <c r="F24" s="116">
        <v>9578168</v>
      </c>
      <c r="G24" s="116">
        <v>9459317</v>
      </c>
    </row>
    <row r="25" spans="1:11">
      <c r="A25" s="126">
        <v>44580</v>
      </c>
      <c r="B25" s="128" t="str">
        <f t="shared" si="0"/>
        <v>(水)</v>
      </c>
      <c r="C25" s="126">
        <v>44570</v>
      </c>
      <c r="D25" s="128" t="s">
        <v>345</v>
      </c>
      <c r="E25" s="116">
        <f t="shared" si="1"/>
        <v>19035882</v>
      </c>
      <c r="F25" s="116">
        <v>9577365</v>
      </c>
      <c r="G25" s="116">
        <v>9458517</v>
      </c>
      <c r="I25" s="106"/>
      <c r="J25" s="106"/>
      <c r="K25" s="106"/>
    </row>
    <row r="26" spans="1:11">
      <c r="A26" s="126">
        <v>44579</v>
      </c>
      <c r="B26" s="128" t="str">
        <f t="shared" si="0"/>
        <v>(火)</v>
      </c>
      <c r="C26" s="126">
        <v>44570</v>
      </c>
      <c r="D26" s="128" t="s">
        <v>345</v>
      </c>
      <c r="E26" s="116">
        <f t="shared" si="1"/>
        <v>19032989</v>
      </c>
      <c r="F26" s="116">
        <v>9575927</v>
      </c>
      <c r="G26" s="116">
        <v>9457062</v>
      </c>
    </row>
    <row r="27" spans="1:11">
      <c r="A27" s="126">
        <v>44578</v>
      </c>
      <c r="B27" s="128" t="str">
        <f t="shared" si="0"/>
        <v>(月)</v>
      </c>
      <c r="C27" s="126">
        <v>44570</v>
      </c>
      <c r="D27" s="128" t="s">
        <v>345</v>
      </c>
      <c r="E27" s="116">
        <f t="shared" si="1"/>
        <v>19012867</v>
      </c>
      <c r="F27" s="116">
        <v>9565054</v>
      </c>
      <c r="G27" s="116">
        <v>9447813</v>
      </c>
    </row>
    <row r="28" spans="1:11">
      <c r="A28" s="126">
        <v>44575</v>
      </c>
      <c r="B28" s="128" t="str">
        <f t="shared" si="0"/>
        <v>(金)</v>
      </c>
      <c r="C28" s="126">
        <v>44570</v>
      </c>
      <c r="D28" s="128" t="s">
        <v>345</v>
      </c>
      <c r="E28" s="116">
        <f t="shared" si="1"/>
        <v>19004734</v>
      </c>
      <c r="F28" s="116">
        <v>9559646</v>
      </c>
      <c r="G28" s="116">
        <v>9445088</v>
      </c>
    </row>
    <row r="29" spans="1:11">
      <c r="A29" s="126">
        <v>44574</v>
      </c>
      <c r="B29" s="128" t="str">
        <f t="shared" si="0"/>
        <v>(木)</v>
      </c>
      <c r="C29" s="126">
        <v>44570</v>
      </c>
      <c r="D29" s="128" t="s">
        <v>345</v>
      </c>
      <c r="E29" s="116">
        <f t="shared" si="1"/>
        <v>19005825</v>
      </c>
      <c r="F29" s="116">
        <v>9559289</v>
      </c>
      <c r="G29" s="116">
        <v>9446536</v>
      </c>
    </row>
    <row r="30" spans="1:11">
      <c r="A30" s="126">
        <v>44573</v>
      </c>
      <c r="B30" s="128" t="str">
        <f t="shared" si="0"/>
        <v>(水)</v>
      </c>
      <c r="C30" s="126">
        <v>44570</v>
      </c>
      <c r="D30" s="128" t="s">
        <v>345</v>
      </c>
      <c r="E30" s="116">
        <f t="shared" si="1"/>
        <v>19003004</v>
      </c>
      <c r="F30" s="116">
        <v>9558360</v>
      </c>
      <c r="G30" s="116">
        <v>9444644</v>
      </c>
    </row>
    <row r="31" spans="1:11">
      <c r="A31" s="126">
        <v>44572</v>
      </c>
      <c r="B31" s="128" t="str">
        <f t="shared" si="0"/>
        <v>(火)</v>
      </c>
      <c r="C31" s="126">
        <v>44563</v>
      </c>
      <c r="D31" s="128" t="s">
        <v>345</v>
      </c>
      <c r="E31" s="116">
        <f t="shared" si="1"/>
        <v>19000786</v>
      </c>
      <c r="F31" s="116">
        <v>9557113</v>
      </c>
      <c r="G31" s="116">
        <v>9443673</v>
      </c>
      <c r="I31" s="106"/>
      <c r="J31" s="106"/>
      <c r="K31" s="106"/>
    </row>
    <row r="32" spans="1:11">
      <c r="A32" s="126">
        <v>44568</v>
      </c>
      <c r="B32" s="128" t="str">
        <f t="shared" si="0"/>
        <v>(金)</v>
      </c>
      <c r="C32" s="126">
        <v>44563</v>
      </c>
      <c r="D32" s="128" t="s">
        <v>345</v>
      </c>
      <c r="E32" s="116">
        <f t="shared" si="1"/>
        <v>18990390</v>
      </c>
      <c r="F32" s="116">
        <v>9550496</v>
      </c>
      <c r="G32" s="116">
        <v>9439894</v>
      </c>
      <c r="I32" s="106"/>
      <c r="J32" s="106"/>
      <c r="K32" s="106"/>
    </row>
    <row r="33" spans="1:11">
      <c r="A33" s="126">
        <v>44567</v>
      </c>
      <c r="B33" s="128" t="str">
        <f t="shared" si="0"/>
        <v>(木)</v>
      </c>
      <c r="C33" s="126">
        <v>44563</v>
      </c>
      <c r="D33" s="128" t="s">
        <v>345</v>
      </c>
      <c r="E33" s="116">
        <f t="shared" si="1"/>
        <v>18988676</v>
      </c>
      <c r="F33" s="116">
        <v>9549993</v>
      </c>
      <c r="G33" s="116">
        <v>9438683</v>
      </c>
      <c r="I33" s="106"/>
      <c r="J33" s="106"/>
      <c r="K33" s="106"/>
    </row>
    <row r="34" spans="1:11">
      <c r="A34" s="126">
        <v>44566</v>
      </c>
      <c r="B34" s="128" t="str">
        <f t="shared" si="0"/>
        <v>(水)</v>
      </c>
      <c r="C34" s="126">
        <v>44563</v>
      </c>
      <c r="D34" s="128" t="s">
        <v>345</v>
      </c>
      <c r="E34" s="116">
        <f t="shared" si="1"/>
        <v>18991424</v>
      </c>
      <c r="F34" s="116">
        <v>9551832</v>
      </c>
      <c r="G34" s="116">
        <v>9439592</v>
      </c>
      <c r="I34" s="106"/>
      <c r="J34" s="106"/>
      <c r="K34" s="106"/>
    </row>
    <row r="35" spans="1:11">
      <c r="A35" s="126">
        <v>44565</v>
      </c>
      <c r="B35" s="128" t="str">
        <f t="shared" si="0"/>
        <v>(火)</v>
      </c>
      <c r="C35" s="126">
        <v>44556</v>
      </c>
      <c r="D35" s="128" t="s">
        <v>345</v>
      </c>
      <c r="E35" s="116">
        <f t="shared" si="1"/>
        <v>18990160</v>
      </c>
      <c r="F35" s="116">
        <v>9551101</v>
      </c>
      <c r="G35" s="116">
        <v>9439059</v>
      </c>
      <c r="I35" s="106"/>
      <c r="J35" s="106"/>
      <c r="K35" s="106"/>
    </row>
    <row r="36" spans="1:11">
      <c r="A36" s="126">
        <v>44558</v>
      </c>
      <c r="B36" s="128" t="str">
        <f t="shared" si="0"/>
        <v>(火)</v>
      </c>
      <c r="C36" s="126">
        <v>44556</v>
      </c>
      <c r="D36" s="128" t="s">
        <v>345</v>
      </c>
      <c r="E36" s="116">
        <f t="shared" si="1"/>
        <v>18582222</v>
      </c>
      <c r="F36" s="116">
        <v>9334200</v>
      </c>
      <c r="G36" s="116">
        <v>9248022</v>
      </c>
      <c r="I36" s="106"/>
      <c r="J36" s="106"/>
      <c r="K36" s="106"/>
    </row>
    <row r="37" spans="1:11">
      <c r="A37" s="126">
        <v>44557</v>
      </c>
      <c r="B37" s="128" t="str">
        <f t="shared" si="0"/>
        <v>(月)</v>
      </c>
      <c r="C37" s="126">
        <v>44556</v>
      </c>
      <c r="D37" s="128" t="s">
        <v>345</v>
      </c>
      <c r="E37" s="116">
        <f t="shared" si="1"/>
        <v>18727592</v>
      </c>
      <c r="F37" s="116">
        <v>9418601</v>
      </c>
      <c r="G37" s="116">
        <v>9308991</v>
      </c>
      <c r="I37" s="106"/>
      <c r="J37" s="106"/>
      <c r="K37" s="106"/>
    </row>
    <row r="38" spans="1:11">
      <c r="A38" s="126">
        <v>44554</v>
      </c>
      <c r="B38" s="128" t="str">
        <f t="shared" si="0"/>
        <v>(金)</v>
      </c>
      <c r="C38" s="126">
        <v>44549</v>
      </c>
      <c r="D38" s="128" t="s">
        <v>345</v>
      </c>
      <c r="E38" s="116">
        <f t="shared" si="1"/>
        <v>18717031</v>
      </c>
      <c r="F38" s="116">
        <v>9412660</v>
      </c>
      <c r="G38" s="116">
        <v>9304371</v>
      </c>
      <c r="I38" s="106"/>
      <c r="J38" s="106"/>
      <c r="K38" s="106"/>
    </row>
    <row r="39" spans="1:11">
      <c r="A39" s="126">
        <v>44553</v>
      </c>
      <c r="B39" s="128" t="str">
        <f t="shared" si="0"/>
        <v>(木)</v>
      </c>
      <c r="C39" s="126">
        <v>44549</v>
      </c>
      <c r="D39" s="128" t="s">
        <v>345</v>
      </c>
      <c r="E39" s="116">
        <f t="shared" si="1"/>
        <v>18713282</v>
      </c>
      <c r="F39" s="116">
        <v>9410131</v>
      </c>
      <c r="G39" s="116">
        <v>9303151</v>
      </c>
      <c r="I39" s="106"/>
      <c r="J39" s="106"/>
      <c r="K39" s="106"/>
    </row>
    <row r="40" spans="1:11">
      <c r="A40" s="126">
        <v>44552</v>
      </c>
      <c r="B40" s="128" t="str">
        <f t="shared" si="0"/>
        <v>(水)</v>
      </c>
      <c r="C40" s="126">
        <v>44549</v>
      </c>
      <c r="D40" s="128" t="s">
        <v>345</v>
      </c>
      <c r="E40" s="116">
        <f t="shared" si="1"/>
        <v>18705145</v>
      </c>
      <c r="F40" s="116">
        <v>9405645</v>
      </c>
      <c r="G40" s="116">
        <v>9299500</v>
      </c>
      <c r="I40" s="106"/>
      <c r="J40" s="106"/>
      <c r="K40" s="106"/>
    </row>
    <row r="41" spans="1:11">
      <c r="A41" s="126">
        <v>44551</v>
      </c>
      <c r="B41" s="128" t="str">
        <f t="shared" si="0"/>
        <v>(火)</v>
      </c>
      <c r="C41" s="126">
        <v>44542</v>
      </c>
      <c r="D41" s="128" t="s">
        <v>345</v>
      </c>
      <c r="E41" s="116">
        <f t="shared" si="1"/>
        <v>18690744</v>
      </c>
      <c r="F41" s="116">
        <v>9397871</v>
      </c>
      <c r="G41" s="116">
        <v>9292873</v>
      </c>
      <c r="I41" s="106"/>
      <c r="J41" s="106"/>
      <c r="K41" s="106"/>
    </row>
    <row r="42" spans="1:11">
      <c r="A42" s="126">
        <v>44550</v>
      </c>
      <c r="B42" s="128" t="str">
        <f t="shared" si="0"/>
        <v>(月)</v>
      </c>
      <c r="C42" s="126">
        <v>44542</v>
      </c>
      <c r="D42" s="128" t="s">
        <v>345</v>
      </c>
      <c r="E42" s="116">
        <f t="shared" si="1"/>
        <v>18687741</v>
      </c>
      <c r="F42" s="116">
        <v>9396496</v>
      </c>
      <c r="G42" s="116">
        <v>9291245</v>
      </c>
      <c r="I42" s="106"/>
      <c r="J42" s="106"/>
      <c r="K42" s="106"/>
    </row>
    <row r="43" spans="1:11">
      <c r="A43" s="126">
        <v>44547</v>
      </c>
      <c r="B43" s="128" t="str">
        <f t="shared" si="0"/>
        <v>(金)</v>
      </c>
      <c r="C43" s="126">
        <v>44542</v>
      </c>
      <c r="D43" s="128" t="s">
        <v>345</v>
      </c>
      <c r="E43" s="116">
        <f t="shared" si="1"/>
        <v>18676979</v>
      </c>
      <c r="F43" s="116">
        <v>9389540</v>
      </c>
      <c r="G43" s="116">
        <v>9287439</v>
      </c>
      <c r="I43" s="106"/>
      <c r="J43" s="106"/>
      <c r="K43" s="106"/>
    </row>
    <row r="44" spans="1:11">
      <c r="A44" s="126">
        <v>44546</v>
      </c>
      <c r="B44" s="128" t="str">
        <f t="shared" si="0"/>
        <v>(木)</v>
      </c>
      <c r="C44" s="126">
        <v>44542</v>
      </c>
      <c r="D44" s="128" t="s">
        <v>345</v>
      </c>
      <c r="E44" s="116">
        <f t="shared" si="1"/>
        <v>18675272</v>
      </c>
      <c r="F44" s="116">
        <v>9388578</v>
      </c>
      <c r="G44" s="116">
        <v>9286694</v>
      </c>
      <c r="I44" s="106"/>
      <c r="J44" s="106"/>
      <c r="K44" s="106"/>
    </row>
    <row r="45" spans="1:11">
      <c r="A45" s="126">
        <v>44545</v>
      </c>
      <c r="B45" s="128" t="str">
        <f t="shared" si="0"/>
        <v>(水)</v>
      </c>
      <c r="C45" s="126">
        <v>44542</v>
      </c>
      <c r="D45" s="128" t="s">
        <v>345</v>
      </c>
      <c r="E45" s="116">
        <f t="shared" si="1"/>
        <v>18671027</v>
      </c>
      <c r="F45" s="116">
        <v>9386069</v>
      </c>
      <c r="G45" s="116">
        <v>9284958</v>
      </c>
      <c r="I45" s="106"/>
      <c r="J45" s="106"/>
      <c r="K45" s="106"/>
    </row>
    <row r="46" spans="1:11">
      <c r="A46" s="126">
        <v>44544</v>
      </c>
      <c r="B46" s="128" t="str">
        <f t="shared" si="0"/>
        <v>(火)</v>
      </c>
      <c r="C46" s="126">
        <v>44535</v>
      </c>
      <c r="D46" s="128" t="s">
        <v>345</v>
      </c>
      <c r="E46" s="116">
        <f t="shared" si="1"/>
        <v>18659635</v>
      </c>
      <c r="F46" s="116">
        <v>9380291</v>
      </c>
      <c r="G46" s="116">
        <v>9279344</v>
      </c>
      <c r="I46" s="106"/>
      <c r="J46" s="106"/>
      <c r="K46" s="106"/>
    </row>
    <row r="47" spans="1:11">
      <c r="A47" s="126">
        <v>44543</v>
      </c>
      <c r="B47" s="128" t="str">
        <f t="shared" si="0"/>
        <v>(月)</v>
      </c>
      <c r="C47" s="126">
        <v>44535</v>
      </c>
      <c r="D47" s="128" t="s">
        <v>345</v>
      </c>
      <c r="E47" s="116">
        <f t="shared" si="1"/>
        <v>18640563</v>
      </c>
      <c r="F47" s="116">
        <v>9372275</v>
      </c>
      <c r="G47" s="116">
        <v>9268288</v>
      </c>
      <c r="H47" s="106"/>
      <c r="I47" s="106"/>
      <c r="J47" s="106"/>
      <c r="K47" s="106"/>
    </row>
    <row r="48" spans="1:11">
      <c r="A48" s="126">
        <v>44540</v>
      </c>
      <c r="B48" s="128" t="str">
        <f t="shared" si="0"/>
        <v>(金)</v>
      </c>
      <c r="C48" s="126">
        <v>44535</v>
      </c>
      <c r="D48" s="128" t="s">
        <v>345</v>
      </c>
      <c r="E48" s="116">
        <f t="shared" si="1"/>
        <v>18625772</v>
      </c>
      <c r="F48" s="116">
        <v>9365125</v>
      </c>
      <c r="G48" s="116">
        <v>9260647</v>
      </c>
      <c r="H48" s="106"/>
      <c r="I48" s="106"/>
      <c r="J48" s="106"/>
      <c r="K48" s="106"/>
    </row>
    <row r="49" spans="1:11">
      <c r="A49" s="126">
        <v>44539</v>
      </c>
      <c r="B49" s="128" t="str">
        <f t="shared" si="0"/>
        <v>(木)</v>
      </c>
      <c r="C49" s="126">
        <v>44535</v>
      </c>
      <c r="D49" s="128" t="s">
        <v>345</v>
      </c>
      <c r="E49" s="116">
        <f t="shared" si="1"/>
        <v>18607659</v>
      </c>
      <c r="F49" s="116">
        <v>9354818</v>
      </c>
      <c r="G49" s="116">
        <v>9252841</v>
      </c>
      <c r="H49" s="106"/>
      <c r="I49" s="106"/>
      <c r="J49" s="106"/>
      <c r="K49" s="106"/>
    </row>
    <row r="50" spans="1:11">
      <c r="A50" s="126">
        <v>44538</v>
      </c>
      <c r="B50" s="128" t="str">
        <f t="shared" si="0"/>
        <v>(水)</v>
      </c>
      <c r="C50" s="126">
        <v>44535</v>
      </c>
      <c r="D50" s="128" t="s">
        <v>345</v>
      </c>
      <c r="E50" s="116">
        <f t="shared" si="1"/>
        <v>18598311</v>
      </c>
      <c r="F50" s="116">
        <v>9350330</v>
      </c>
      <c r="G50" s="116">
        <v>9247981</v>
      </c>
      <c r="H50" s="106"/>
      <c r="I50" s="106"/>
      <c r="J50" s="106"/>
      <c r="K50" s="106"/>
    </row>
    <row r="51" spans="1:11">
      <c r="A51" s="126">
        <v>44537</v>
      </c>
      <c r="B51" s="128" t="str">
        <f t="shared" si="0"/>
        <v>(火)</v>
      </c>
      <c r="C51" s="126">
        <v>44528</v>
      </c>
      <c r="D51" s="128" t="s">
        <v>345</v>
      </c>
      <c r="E51" s="116">
        <f t="shared" si="1"/>
        <v>18577321</v>
      </c>
      <c r="F51" s="116">
        <v>9341279</v>
      </c>
      <c r="G51" s="116">
        <v>9236042</v>
      </c>
      <c r="H51" s="106"/>
      <c r="I51" s="106"/>
      <c r="J51" s="106"/>
      <c r="K51" s="106"/>
    </row>
    <row r="52" spans="1:11">
      <c r="A52" s="126">
        <v>44536</v>
      </c>
      <c r="B52" s="128" t="str">
        <f t="shared" si="0"/>
        <v>(月)</v>
      </c>
      <c r="C52" s="126">
        <v>44528</v>
      </c>
      <c r="D52" s="128" t="s">
        <v>345</v>
      </c>
      <c r="E52" s="116">
        <f t="shared" si="1"/>
        <v>18561020</v>
      </c>
      <c r="F52" s="116">
        <v>9328651</v>
      </c>
      <c r="G52" s="116">
        <v>9232369</v>
      </c>
      <c r="H52" s="106"/>
      <c r="I52" s="106"/>
      <c r="J52" s="106"/>
      <c r="K52" s="106"/>
    </row>
    <row r="53" spans="1:11">
      <c r="A53" s="126">
        <v>44533</v>
      </c>
      <c r="B53" s="128" t="str">
        <f t="shared" si="0"/>
        <v>(金)</v>
      </c>
      <c r="C53" s="126">
        <v>44528</v>
      </c>
      <c r="D53" s="128" t="s">
        <v>345</v>
      </c>
      <c r="E53" s="116">
        <f t="shared" si="1"/>
        <v>18533174</v>
      </c>
      <c r="F53" s="116">
        <v>9314823</v>
      </c>
      <c r="G53" s="116">
        <v>9218351</v>
      </c>
      <c r="H53" s="106"/>
      <c r="I53" s="106"/>
    </row>
    <row r="54" spans="1:11">
      <c r="A54" s="126">
        <v>44532</v>
      </c>
      <c r="B54" s="128" t="str">
        <f t="shared" si="0"/>
        <v>(木)</v>
      </c>
      <c r="C54" s="126">
        <v>44528</v>
      </c>
      <c r="D54" s="128" t="s">
        <v>345</v>
      </c>
      <c r="E54" s="116">
        <f t="shared" si="1"/>
        <v>18522039</v>
      </c>
      <c r="F54" s="116">
        <v>9312559</v>
      </c>
      <c r="G54" s="116">
        <v>9209480</v>
      </c>
      <c r="H54" s="106"/>
      <c r="I54" s="106"/>
    </row>
    <row r="55" spans="1:11">
      <c r="A55" s="126">
        <v>44531</v>
      </c>
      <c r="B55" s="128" t="str">
        <f t="shared" si="0"/>
        <v>(水)</v>
      </c>
      <c r="C55" s="126">
        <v>44528</v>
      </c>
      <c r="D55" s="128" t="s">
        <v>345</v>
      </c>
      <c r="E55" s="116">
        <f t="shared" si="1"/>
        <v>18502379</v>
      </c>
      <c r="F55" s="116">
        <v>9303652</v>
      </c>
      <c r="G55" s="116">
        <v>9198727</v>
      </c>
      <c r="H55" s="106"/>
      <c r="I55" s="106"/>
    </row>
    <row r="56" spans="1:11">
      <c r="A56" s="126">
        <v>44530</v>
      </c>
      <c r="B56" s="128" t="str">
        <f t="shared" si="0"/>
        <v>(火)</v>
      </c>
      <c r="C56" s="126">
        <v>44521</v>
      </c>
      <c r="D56" s="128" t="s">
        <v>345</v>
      </c>
      <c r="E56" s="116">
        <f t="shared" si="1"/>
        <v>18481920</v>
      </c>
      <c r="F56" s="116">
        <v>9299559</v>
      </c>
      <c r="G56" s="116">
        <v>9182361</v>
      </c>
      <c r="H56" s="106"/>
      <c r="I56" s="106"/>
    </row>
    <row r="57" spans="1:11">
      <c r="A57" s="126">
        <v>44529</v>
      </c>
      <c r="B57" s="128" t="str">
        <f t="shared" si="0"/>
        <v>(月)</v>
      </c>
      <c r="C57" s="126">
        <v>44521</v>
      </c>
      <c r="D57" s="128" t="s">
        <v>345</v>
      </c>
      <c r="E57" s="116">
        <f t="shared" si="1"/>
        <v>18458304</v>
      </c>
      <c r="F57" s="116">
        <v>9287972</v>
      </c>
      <c r="G57" s="116">
        <v>9170332</v>
      </c>
      <c r="H57" s="106"/>
      <c r="I57" s="106"/>
    </row>
    <row r="58" spans="1:11">
      <c r="A58" s="126">
        <v>44526</v>
      </c>
      <c r="B58" s="128" t="str">
        <f t="shared" si="0"/>
        <v>(金)</v>
      </c>
      <c r="C58" s="126">
        <v>44521</v>
      </c>
      <c r="D58" s="128" t="s">
        <v>345</v>
      </c>
      <c r="E58" s="116">
        <f t="shared" si="1"/>
        <v>18427485</v>
      </c>
      <c r="F58" s="116">
        <v>9274576</v>
      </c>
      <c r="G58" s="116">
        <v>9152909</v>
      </c>
      <c r="H58" s="106"/>
      <c r="I58" s="106"/>
    </row>
    <row r="59" spans="1:11">
      <c r="A59" s="126">
        <v>44525</v>
      </c>
      <c r="B59" s="128" t="str">
        <f t="shared" si="0"/>
        <v>(木)</v>
      </c>
      <c r="C59" s="126">
        <v>44521</v>
      </c>
      <c r="D59" s="128" t="s">
        <v>345</v>
      </c>
      <c r="E59" s="116">
        <f t="shared" si="1"/>
        <v>18385612</v>
      </c>
      <c r="F59" s="116">
        <v>9266788</v>
      </c>
      <c r="G59" s="116">
        <v>9118824</v>
      </c>
      <c r="H59" s="106"/>
      <c r="I59" s="106"/>
    </row>
    <row r="60" spans="1:11">
      <c r="A60" s="126">
        <v>44524</v>
      </c>
      <c r="B60" s="128" t="str">
        <f t="shared" si="0"/>
        <v>(水)</v>
      </c>
      <c r="C60" s="126">
        <v>44521</v>
      </c>
      <c r="D60" s="128" t="s">
        <v>345</v>
      </c>
      <c r="E60" s="116">
        <f t="shared" si="1"/>
        <v>18348886</v>
      </c>
      <c r="F60" s="116">
        <v>9254476</v>
      </c>
      <c r="G60" s="116">
        <v>9094410</v>
      </c>
    </row>
    <row r="61" spans="1:11">
      <c r="A61" s="126">
        <v>44522</v>
      </c>
      <c r="B61" s="128" t="str">
        <f t="shared" si="0"/>
        <v>(月)</v>
      </c>
      <c r="C61" s="126">
        <v>44514</v>
      </c>
      <c r="D61" s="128" t="s">
        <v>345</v>
      </c>
      <c r="E61" s="116">
        <f t="shared" si="1"/>
        <v>18303737</v>
      </c>
      <c r="F61" s="116">
        <v>9238620</v>
      </c>
      <c r="G61" s="116">
        <v>9065117</v>
      </c>
    </row>
    <row r="62" spans="1:11">
      <c r="A62" s="126">
        <v>44519</v>
      </c>
      <c r="B62" s="128" t="str">
        <f t="shared" si="0"/>
        <v>(金)</v>
      </c>
      <c r="C62" s="126">
        <v>44514</v>
      </c>
      <c r="D62" s="128" t="s">
        <v>345</v>
      </c>
      <c r="E62" s="116">
        <f t="shared" si="1"/>
        <v>18262751</v>
      </c>
      <c r="F62" s="116">
        <v>9220629</v>
      </c>
      <c r="G62" s="116">
        <v>9042122</v>
      </c>
    </row>
    <row r="63" spans="1:11">
      <c r="A63" s="126">
        <v>44518</v>
      </c>
      <c r="B63" s="128" t="str">
        <f t="shared" si="0"/>
        <v>(木)</v>
      </c>
      <c r="C63" s="126">
        <v>44514</v>
      </c>
      <c r="D63" s="128" t="s">
        <v>345</v>
      </c>
      <c r="E63" s="116">
        <f t="shared" si="1"/>
        <v>18224500</v>
      </c>
      <c r="F63" s="116">
        <v>9202570</v>
      </c>
      <c r="G63" s="116">
        <v>9021930</v>
      </c>
    </row>
    <row r="64" spans="1:11">
      <c r="A64" s="126">
        <v>44517</v>
      </c>
      <c r="B64" s="128" t="str">
        <f t="shared" si="0"/>
        <v>(水)</v>
      </c>
      <c r="C64" s="126">
        <v>44514</v>
      </c>
      <c r="D64" s="128" t="s">
        <v>345</v>
      </c>
      <c r="E64" s="116">
        <f t="shared" si="1"/>
        <v>18193478</v>
      </c>
      <c r="F64" s="116">
        <v>9187228</v>
      </c>
      <c r="G64" s="116">
        <v>9006250</v>
      </c>
    </row>
    <row r="65" spans="1:7">
      <c r="A65" s="126">
        <v>44516</v>
      </c>
      <c r="B65" s="128" t="str">
        <f t="shared" si="0"/>
        <v>(火)</v>
      </c>
      <c r="C65" s="126">
        <v>44507</v>
      </c>
      <c r="D65" s="128" t="s">
        <v>345</v>
      </c>
      <c r="E65" s="116">
        <f t="shared" si="1"/>
        <v>18144830</v>
      </c>
      <c r="F65" s="116">
        <v>9168539</v>
      </c>
      <c r="G65" s="116">
        <v>8976291</v>
      </c>
    </row>
    <row r="66" spans="1:7">
      <c r="A66" s="126">
        <v>44515</v>
      </c>
      <c r="B66" s="128" t="str">
        <f t="shared" si="0"/>
        <v>(月)</v>
      </c>
      <c r="C66" s="126">
        <v>44507</v>
      </c>
      <c r="D66" s="128" t="s">
        <v>345</v>
      </c>
      <c r="E66" s="116">
        <f t="shared" si="1"/>
        <v>18112044</v>
      </c>
      <c r="F66" s="116">
        <v>9154469</v>
      </c>
      <c r="G66" s="116">
        <v>8957575</v>
      </c>
    </row>
    <row r="67" spans="1:7">
      <c r="A67" s="126">
        <v>44512</v>
      </c>
      <c r="B67" s="128" t="str">
        <f t="shared" si="0"/>
        <v>(金)</v>
      </c>
      <c r="C67" s="126">
        <v>44507</v>
      </c>
      <c r="D67" s="128" t="s">
        <v>345</v>
      </c>
      <c r="E67" s="116">
        <f t="shared" si="1"/>
        <v>18061964</v>
      </c>
      <c r="F67" s="116">
        <v>9133366</v>
      </c>
      <c r="G67" s="116">
        <v>8928598</v>
      </c>
    </row>
    <row r="68" spans="1:7">
      <c r="A68" s="126">
        <v>44511</v>
      </c>
      <c r="B68" s="128" t="str">
        <f t="shared" si="0"/>
        <v>(木)</v>
      </c>
      <c r="C68" s="126">
        <v>44507</v>
      </c>
      <c r="D68" s="128" t="s">
        <v>345</v>
      </c>
      <c r="E68" s="116">
        <f t="shared" si="1"/>
        <v>18018569</v>
      </c>
      <c r="F68" s="116">
        <v>9114005</v>
      </c>
      <c r="G68" s="116">
        <v>8904564</v>
      </c>
    </row>
    <row r="69" spans="1:7">
      <c r="A69" s="126">
        <v>44510</v>
      </c>
      <c r="B69" s="128" t="str">
        <f t="shared" ref="B69:B132" si="2">"(" &amp; TEXT(A69,"aaa") &amp; ")"</f>
        <v>(水)</v>
      </c>
      <c r="C69" s="126">
        <v>44507</v>
      </c>
      <c r="D69" s="128" t="s">
        <v>345</v>
      </c>
      <c r="E69" s="116">
        <f t="shared" ref="E69:E132" si="3">SUM(F69:G69)</f>
        <v>17979727</v>
      </c>
      <c r="F69" s="116">
        <v>9100233</v>
      </c>
      <c r="G69" s="116">
        <v>8879494</v>
      </c>
    </row>
    <row r="70" spans="1:7">
      <c r="A70" s="126">
        <v>44509</v>
      </c>
      <c r="B70" s="128" t="str">
        <f t="shared" si="2"/>
        <v>(火)</v>
      </c>
      <c r="C70" s="126">
        <v>44500</v>
      </c>
      <c r="D70" s="128" t="s">
        <v>345</v>
      </c>
      <c r="E70" s="116">
        <f t="shared" si="3"/>
        <v>17901845</v>
      </c>
      <c r="F70" s="116">
        <v>9076610</v>
      </c>
      <c r="G70" s="116">
        <v>8825235</v>
      </c>
    </row>
    <row r="71" spans="1:7">
      <c r="A71" s="126">
        <v>44508</v>
      </c>
      <c r="B71" s="128" t="str">
        <f t="shared" si="2"/>
        <v>(月)</v>
      </c>
      <c r="C71" s="126">
        <v>44500</v>
      </c>
      <c r="D71" s="128" t="s">
        <v>345</v>
      </c>
      <c r="E71" s="116">
        <f t="shared" si="3"/>
        <v>17857311</v>
      </c>
      <c r="F71" s="116">
        <v>9055812</v>
      </c>
      <c r="G71" s="116">
        <v>8801499</v>
      </c>
    </row>
    <row r="72" spans="1:7">
      <c r="A72" s="126">
        <v>44505</v>
      </c>
      <c r="B72" s="128" t="str">
        <f t="shared" si="2"/>
        <v>(金)</v>
      </c>
      <c r="C72" s="126">
        <v>44500</v>
      </c>
      <c r="D72" s="128" t="s">
        <v>345</v>
      </c>
      <c r="E72" s="116">
        <f t="shared" si="3"/>
        <v>17795815</v>
      </c>
      <c r="F72" s="116">
        <v>9027574</v>
      </c>
      <c r="G72" s="116">
        <v>8768241</v>
      </c>
    </row>
    <row r="73" spans="1:7">
      <c r="A73" s="126">
        <v>44504</v>
      </c>
      <c r="B73" s="128" t="str">
        <f t="shared" si="2"/>
        <v>(木)</v>
      </c>
      <c r="C73" s="126">
        <v>44500</v>
      </c>
      <c r="D73" s="128" t="s">
        <v>345</v>
      </c>
      <c r="E73" s="116">
        <f t="shared" si="3"/>
        <v>17737982</v>
      </c>
      <c r="F73" s="116">
        <v>9001117</v>
      </c>
      <c r="G73" s="116">
        <v>8736865</v>
      </c>
    </row>
    <row r="74" spans="1:7">
      <c r="A74" s="126" t="s">
        <v>357</v>
      </c>
      <c r="B74" s="128" t="str">
        <f t="shared" si="2"/>
        <v>(火)</v>
      </c>
      <c r="C74" s="126">
        <v>44500</v>
      </c>
      <c r="D74" s="128" t="s">
        <v>345</v>
      </c>
      <c r="E74" s="116">
        <f t="shared" si="3"/>
        <v>17680448</v>
      </c>
      <c r="F74" s="116">
        <v>8986466</v>
      </c>
      <c r="G74" s="116">
        <v>8693982</v>
      </c>
    </row>
    <row r="75" spans="1:7">
      <c r="A75" s="126">
        <v>44501</v>
      </c>
      <c r="B75" s="128" t="str">
        <f t="shared" si="2"/>
        <v>(月)</v>
      </c>
      <c r="C75" s="126">
        <v>44493</v>
      </c>
      <c r="D75" s="128" t="s">
        <v>345</v>
      </c>
      <c r="E75" s="116">
        <f t="shared" si="3"/>
        <v>17562669</v>
      </c>
      <c r="F75" s="116">
        <v>8968493</v>
      </c>
      <c r="G75" s="116">
        <v>8594176</v>
      </c>
    </row>
    <row r="76" spans="1:7">
      <c r="A76" s="126">
        <v>44498</v>
      </c>
      <c r="B76" s="128" t="str">
        <f t="shared" si="2"/>
        <v>(金)</v>
      </c>
      <c r="C76" s="126">
        <v>44493</v>
      </c>
      <c r="D76" s="128" t="s">
        <v>345</v>
      </c>
      <c r="E76" s="116">
        <f t="shared" si="3"/>
        <v>17467333</v>
      </c>
      <c r="F76" s="116">
        <v>8934834</v>
      </c>
      <c r="G76" s="116">
        <v>8532499</v>
      </c>
    </row>
    <row r="77" spans="1:7">
      <c r="A77" s="126">
        <v>44497</v>
      </c>
      <c r="B77" s="128" t="str">
        <f t="shared" si="2"/>
        <v>(木)</v>
      </c>
      <c r="C77" s="126">
        <v>44493</v>
      </c>
      <c r="D77" s="128" t="s">
        <v>345</v>
      </c>
      <c r="E77" s="116">
        <f t="shared" si="3"/>
        <v>17390568</v>
      </c>
      <c r="F77" s="116">
        <v>8908641</v>
      </c>
      <c r="G77" s="116">
        <v>8481927</v>
      </c>
    </row>
    <row r="78" spans="1:7">
      <c r="A78" s="126">
        <v>44496</v>
      </c>
      <c r="B78" s="128" t="str">
        <f t="shared" si="2"/>
        <v>(水)</v>
      </c>
      <c r="C78" s="126">
        <v>44493</v>
      </c>
      <c r="D78" s="128" t="s">
        <v>345</v>
      </c>
      <c r="E78" s="116">
        <f t="shared" si="3"/>
        <v>17303688</v>
      </c>
      <c r="F78" s="116">
        <v>8880975</v>
      </c>
      <c r="G78" s="116">
        <v>8422713</v>
      </c>
    </row>
    <row r="79" spans="1:7">
      <c r="A79" s="126">
        <v>44495</v>
      </c>
      <c r="B79" s="128" t="str">
        <f t="shared" si="2"/>
        <v>(火)</v>
      </c>
      <c r="C79" s="126">
        <v>44486</v>
      </c>
      <c r="D79" s="128" t="s">
        <v>345</v>
      </c>
      <c r="E79" s="116">
        <f t="shared" si="3"/>
        <v>17063583</v>
      </c>
      <c r="F79" s="116">
        <v>8847583</v>
      </c>
      <c r="G79" s="116">
        <v>8216000</v>
      </c>
    </row>
    <row r="80" spans="1:7">
      <c r="A80" s="126">
        <v>44494</v>
      </c>
      <c r="B80" s="128" t="str">
        <f t="shared" si="2"/>
        <v>(月)</v>
      </c>
      <c r="C80" s="126">
        <v>44486</v>
      </c>
      <c r="D80" s="128" t="s">
        <v>345</v>
      </c>
      <c r="E80" s="116">
        <f t="shared" si="3"/>
        <v>16987004</v>
      </c>
      <c r="F80" s="116">
        <v>8823450</v>
      </c>
      <c r="G80" s="116">
        <v>8163554</v>
      </c>
    </row>
    <row r="81" spans="1:7">
      <c r="A81" s="126">
        <v>44491</v>
      </c>
      <c r="B81" s="128" t="str">
        <f t="shared" si="2"/>
        <v>(金)</v>
      </c>
      <c r="C81" s="126">
        <v>44486</v>
      </c>
      <c r="D81" s="128" t="s">
        <v>345</v>
      </c>
      <c r="E81" s="116">
        <f t="shared" si="3"/>
        <v>16853213</v>
      </c>
      <c r="F81" s="116">
        <v>8770662</v>
      </c>
      <c r="G81" s="116">
        <v>8082551</v>
      </c>
    </row>
    <row r="82" spans="1:7">
      <c r="A82" s="126">
        <v>44490</v>
      </c>
      <c r="B82" s="128" t="str">
        <f t="shared" si="2"/>
        <v>(木)</v>
      </c>
      <c r="C82" s="126">
        <v>44486</v>
      </c>
      <c r="D82" s="128" t="s">
        <v>345</v>
      </c>
      <c r="E82" s="116">
        <f t="shared" si="3"/>
        <v>16759485</v>
      </c>
      <c r="F82" s="116">
        <v>8738968</v>
      </c>
      <c r="G82" s="116">
        <v>8020517</v>
      </c>
    </row>
    <row r="83" spans="1:7">
      <c r="A83" s="126">
        <v>44489</v>
      </c>
      <c r="B83" s="128" t="str">
        <f t="shared" si="2"/>
        <v>(水)</v>
      </c>
      <c r="C83" s="126">
        <v>44486</v>
      </c>
      <c r="D83" s="128" t="s">
        <v>345</v>
      </c>
      <c r="E83" s="116">
        <f t="shared" si="3"/>
        <v>16650906</v>
      </c>
      <c r="F83" s="116">
        <v>8705231</v>
      </c>
      <c r="G83" s="116">
        <v>7945675</v>
      </c>
    </row>
    <row r="84" spans="1:7">
      <c r="A84" s="126">
        <v>44488</v>
      </c>
      <c r="B84" s="128" t="str">
        <f t="shared" si="2"/>
        <v>(火)</v>
      </c>
      <c r="C84" s="126">
        <v>44479</v>
      </c>
      <c r="D84" s="128" t="s">
        <v>345</v>
      </c>
      <c r="E84" s="116">
        <f t="shared" si="3"/>
        <v>16183152</v>
      </c>
      <c r="F84" s="116">
        <v>8654686</v>
      </c>
      <c r="G84" s="116">
        <v>7528466</v>
      </c>
    </row>
    <row r="85" spans="1:7">
      <c r="A85" s="126">
        <v>44487</v>
      </c>
      <c r="B85" s="128" t="str">
        <f t="shared" si="2"/>
        <v>(月)</v>
      </c>
      <c r="C85" s="126">
        <v>44479</v>
      </c>
      <c r="D85" s="128" t="s">
        <v>345</v>
      </c>
      <c r="E85" s="116">
        <f t="shared" si="3"/>
        <v>16110633</v>
      </c>
      <c r="F85" s="116">
        <v>8628005</v>
      </c>
      <c r="G85" s="116">
        <v>7482628</v>
      </c>
    </row>
    <row r="86" spans="1:7">
      <c r="A86" s="126">
        <v>44484</v>
      </c>
      <c r="B86" s="128" t="str">
        <f t="shared" si="2"/>
        <v>(金)</v>
      </c>
      <c r="C86" s="126">
        <v>44479</v>
      </c>
      <c r="D86" s="128" t="s">
        <v>345</v>
      </c>
      <c r="E86" s="116">
        <f t="shared" si="3"/>
        <v>15951922</v>
      </c>
      <c r="F86" s="116">
        <v>8559513</v>
      </c>
      <c r="G86" s="116">
        <v>7392409</v>
      </c>
    </row>
    <row r="87" spans="1:7">
      <c r="A87" s="126">
        <v>44483</v>
      </c>
      <c r="B87" s="128" t="str">
        <f t="shared" si="2"/>
        <v>(木)</v>
      </c>
      <c r="C87" s="126">
        <v>44479</v>
      </c>
      <c r="D87" s="128" t="s">
        <v>345</v>
      </c>
      <c r="E87" s="116">
        <f t="shared" si="3"/>
        <v>15823840</v>
      </c>
      <c r="F87" s="116">
        <v>8505482</v>
      </c>
      <c r="G87" s="116">
        <v>7318358</v>
      </c>
    </row>
    <row r="88" spans="1:7">
      <c r="A88" s="126">
        <v>44482</v>
      </c>
      <c r="B88" s="128" t="str">
        <f t="shared" si="2"/>
        <v>(水)</v>
      </c>
      <c r="C88" s="126">
        <v>44479</v>
      </c>
      <c r="D88" s="128" t="s">
        <v>345</v>
      </c>
      <c r="E88" s="116">
        <f t="shared" si="3"/>
        <v>15695448</v>
      </c>
      <c r="F88" s="116">
        <v>8463591</v>
      </c>
      <c r="G88" s="116">
        <v>7231857</v>
      </c>
    </row>
    <row r="89" spans="1:7">
      <c r="A89" s="126">
        <v>44481</v>
      </c>
      <c r="B89" s="128" t="str">
        <f t="shared" si="2"/>
        <v>(火)</v>
      </c>
      <c r="C89" s="126">
        <v>44472</v>
      </c>
      <c r="D89" s="128" t="s">
        <v>345</v>
      </c>
      <c r="E89" s="116">
        <f t="shared" si="3"/>
        <v>15018814</v>
      </c>
      <c r="F89" s="116">
        <v>8397942</v>
      </c>
      <c r="G89" s="116">
        <v>6620872</v>
      </c>
    </row>
    <row r="90" spans="1:7">
      <c r="A90" s="126">
        <v>44480</v>
      </c>
      <c r="B90" s="128" t="str">
        <f t="shared" si="2"/>
        <v>(月)</v>
      </c>
      <c r="C90" s="126">
        <v>44472</v>
      </c>
      <c r="D90" s="128" t="s">
        <v>345</v>
      </c>
      <c r="E90" s="116">
        <f t="shared" si="3"/>
        <v>14905810</v>
      </c>
      <c r="F90" s="116">
        <v>8353267</v>
      </c>
      <c r="G90" s="116">
        <v>6552543</v>
      </c>
    </row>
    <row r="91" spans="1:7">
      <c r="A91" s="126">
        <v>44477</v>
      </c>
      <c r="B91" s="128" t="str">
        <f t="shared" si="2"/>
        <v>(金)</v>
      </c>
      <c r="C91" s="126">
        <v>44472</v>
      </c>
      <c r="D91" s="128" t="s">
        <v>345</v>
      </c>
      <c r="E91" s="116">
        <f t="shared" si="3"/>
        <v>14754420</v>
      </c>
      <c r="F91" s="116">
        <v>8289525</v>
      </c>
      <c r="G91" s="116">
        <v>6464895</v>
      </c>
    </row>
    <row r="92" spans="1:7">
      <c r="A92" s="126">
        <v>44476</v>
      </c>
      <c r="B92" s="128" t="str">
        <f t="shared" si="2"/>
        <v>(木)</v>
      </c>
      <c r="C92" s="126">
        <v>44472</v>
      </c>
      <c r="D92" s="128" t="s">
        <v>345</v>
      </c>
      <c r="E92" s="116">
        <f t="shared" si="3"/>
        <v>14624035</v>
      </c>
      <c r="F92" s="116">
        <v>8232927</v>
      </c>
      <c r="G92" s="116">
        <v>6391108</v>
      </c>
    </row>
    <row r="93" spans="1:7">
      <c r="A93" s="126">
        <v>44475</v>
      </c>
      <c r="B93" s="128" t="str">
        <f t="shared" si="2"/>
        <v>(水)</v>
      </c>
      <c r="C93" s="126">
        <v>44472</v>
      </c>
      <c r="D93" s="128" t="s">
        <v>345</v>
      </c>
      <c r="E93" s="116">
        <f t="shared" si="3"/>
        <v>14481316</v>
      </c>
      <c r="F93" s="116">
        <v>8178927</v>
      </c>
      <c r="G93" s="116">
        <v>6302389</v>
      </c>
    </row>
    <row r="94" spans="1:7">
      <c r="A94" s="126">
        <v>44474</v>
      </c>
      <c r="B94" s="128" t="str">
        <f t="shared" si="2"/>
        <v>(火)</v>
      </c>
      <c r="C94" s="126">
        <v>44465</v>
      </c>
      <c r="D94" s="128" t="s">
        <v>345</v>
      </c>
      <c r="E94" s="116">
        <f t="shared" si="3"/>
        <v>13870464</v>
      </c>
      <c r="F94" s="116">
        <v>8061533</v>
      </c>
      <c r="G94" s="116">
        <v>5808931</v>
      </c>
    </row>
    <row r="95" spans="1:7">
      <c r="A95" s="126">
        <v>44473</v>
      </c>
      <c r="B95" s="128" t="str">
        <f t="shared" si="2"/>
        <v>(月)</v>
      </c>
      <c r="C95" s="126">
        <v>44465</v>
      </c>
      <c r="D95" s="128" t="s">
        <v>345</v>
      </c>
      <c r="E95" s="116">
        <f t="shared" si="3"/>
        <v>13752173</v>
      </c>
      <c r="F95" s="116">
        <v>7997873</v>
      </c>
      <c r="G95" s="116">
        <v>5754300</v>
      </c>
    </row>
    <row r="96" spans="1:7">
      <c r="A96" s="126">
        <v>44470</v>
      </c>
      <c r="B96" s="128" t="str">
        <f t="shared" si="2"/>
        <v>(金)</v>
      </c>
      <c r="C96" s="126">
        <v>44465</v>
      </c>
      <c r="D96" s="128" t="s">
        <v>345</v>
      </c>
      <c r="E96" s="116">
        <f t="shared" si="3"/>
        <v>13619566</v>
      </c>
      <c r="F96" s="116">
        <v>7923835</v>
      </c>
      <c r="G96" s="116">
        <v>5695731</v>
      </c>
    </row>
    <row r="97" spans="1:7">
      <c r="A97" s="126">
        <v>44469</v>
      </c>
      <c r="B97" s="128" t="str">
        <f t="shared" si="2"/>
        <v>(木)</v>
      </c>
      <c r="C97" s="126">
        <v>44465</v>
      </c>
      <c r="D97" s="128" t="s">
        <v>345</v>
      </c>
      <c r="E97" s="116">
        <f t="shared" si="3"/>
        <v>13471048</v>
      </c>
      <c r="F97" s="116">
        <v>7852469</v>
      </c>
      <c r="G97" s="116">
        <v>5618579</v>
      </c>
    </row>
    <row r="98" spans="1:7">
      <c r="A98" s="126">
        <v>44468</v>
      </c>
      <c r="B98" s="128" t="str">
        <f t="shared" si="2"/>
        <v>(水)</v>
      </c>
      <c r="C98" s="126">
        <v>44465</v>
      </c>
      <c r="D98" s="128" t="s">
        <v>345</v>
      </c>
      <c r="E98" s="116">
        <f t="shared" si="3"/>
        <v>13308466</v>
      </c>
      <c r="F98" s="116">
        <v>7774650</v>
      </c>
      <c r="G98" s="116">
        <v>5533816</v>
      </c>
    </row>
    <row r="99" spans="1:7">
      <c r="A99" s="126">
        <v>44467</v>
      </c>
      <c r="B99" s="128" t="str">
        <f t="shared" si="2"/>
        <v>(火)</v>
      </c>
      <c r="C99" s="126">
        <v>44458</v>
      </c>
      <c r="D99" s="128" t="s">
        <v>345</v>
      </c>
      <c r="E99" s="116">
        <f t="shared" si="3"/>
        <v>12796816</v>
      </c>
      <c r="F99" s="116">
        <v>7550051</v>
      </c>
      <c r="G99" s="116">
        <v>5246765</v>
      </c>
    </row>
    <row r="100" spans="1:7">
      <c r="A100" s="126">
        <v>44466</v>
      </c>
      <c r="B100" s="128" t="str">
        <f t="shared" si="2"/>
        <v>(月)</v>
      </c>
      <c r="C100" s="126">
        <v>44458</v>
      </c>
      <c r="D100" s="128" t="s">
        <v>345</v>
      </c>
      <c r="E100" s="116">
        <f t="shared" si="3"/>
        <v>12687469</v>
      </c>
      <c r="F100" s="116">
        <v>7509874</v>
      </c>
      <c r="G100" s="116">
        <v>5177595</v>
      </c>
    </row>
    <row r="101" spans="1:7">
      <c r="A101" s="126">
        <v>44463</v>
      </c>
      <c r="B101" s="128" t="str">
        <f t="shared" si="2"/>
        <v>(金)</v>
      </c>
      <c r="C101" s="126">
        <v>44458</v>
      </c>
      <c r="D101" s="128" t="s">
        <v>345</v>
      </c>
      <c r="E101" s="116">
        <f t="shared" si="3"/>
        <v>12394639</v>
      </c>
      <c r="F101" s="116">
        <v>7338505</v>
      </c>
      <c r="G101" s="116">
        <v>5056134</v>
      </c>
    </row>
    <row r="102" spans="1:7">
      <c r="A102" s="126">
        <v>44461</v>
      </c>
      <c r="B102" s="128" t="str">
        <f t="shared" si="2"/>
        <v>(水)</v>
      </c>
      <c r="C102" s="126">
        <v>44458</v>
      </c>
      <c r="D102" s="128" t="s">
        <v>345</v>
      </c>
      <c r="E102" s="116">
        <f t="shared" si="3"/>
        <v>12127735</v>
      </c>
      <c r="F102" s="116">
        <v>7183591</v>
      </c>
      <c r="G102" s="116">
        <v>4944144</v>
      </c>
    </row>
    <row r="103" spans="1:7">
      <c r="A103" s="126">
        <v>44460</v>
      </c>
      <c r="B103" s="128" t="str">
        <f t="shared" si="2"/>
        <v>(火)</v>
      </c>
      <c r="C103" s="126">
        <v>44451</v>
      </c>
      <c r="D103" s="128" t="s">
        <v>345</v>
      </c>
      <c r="E103" s="116">
        <f t="shared" si="3"/>
        <v>11493995</v>
      </c>
      <c r="F103" s="116">
        <v>6765420</v>
      </c>
      <c r="G103" s="116">
        <v>4728575</v>
      </c>
    </row>
    <row r="104" spans="1:7">
      <c r="A104" s="126">
        <v>44456</v>
      </c>
      <c r="B104" s="128" t="str">
        <f t="shared" si="2"/>
        <v>(金)</v>
      </c>
      <c r="C104" s="126">
        <v>44451</v>
      </c>
      <c r="D104" s="128" t="s">
        <v>345</v>
      </c>
      <c r="E104" s="116">
        <f t="shared" si="3"/>
        <v>11190658</v>
      </c>
      <c r="F104" s="116">
        <v>6593989</v>
      </c>
      <c r="G104" s="116">
        <v>4596669</v>
      </c>
    </row>
    <row r="105" spans="1:7">
      <c r="A105" s="126">
        <v>44455</v>
      </c>
      <c r="B105" s="128" t="str">
        <f t="shared" si="2"/>
        <v>(木)</v>
      </c>
      <c r="C105" s="126">
        <v>44451</v>
      </c>
      <c r="D105" s="128" t="s">
        <v>345</v>
      </c>
      <c r="E105" s="116">
        <f t="shared" si="3"/>
        <v>10948632</v>
      </c>
      <c r="F105" s="116">
        <v>6453594</v>
      </c>
      <c r="G105" s="116">
        <v>4495038</v>
      </c>
    </row>
    <row r="106" spans="1:7">
      <c r="A106" s="126">
        <v>44454</v>
      </c>
      <c r="B106" s="128" t="str">
        <f t="shared" si="2"/>
        <v>(水)</v>
      </c>
      <c r="C106" s="126">
        <v>44451</v>
      </c>
      <c r="D106" s="128" t="s">
        <v>345</v>
      </c>
      <c r="E106" s="116">
        <f t="shared" si="3"/>
        <v>10693135</v>
      </c>
      <c r="F106" s="116">
        <v>6315611</v>
      </c>
      <c r="G106" s="116">
        <v>4377524</v>
      </c>
    </row>
    <row r="107" spans="1:7">
      <c r="A107" s="126">
        <v>44453</v>
      </c>
      <c r="B107" s="128" t="str">
        <f t="shared" si="2"/>
        <v>(火)</v>
      </c>
      <c r="C107" s="126">
        <v>44444</v>
      </c>
      <c r="D107" s="128" t="s">
        <v>345</v>
      </c>
      <c r="E107" s="116">
        <f t="shared" si="3"/>
        <v>9899421</v>
      </c>
      <c r="F107" s="116">
        <v>5741895</v>
      </c>
      <c r="G107" s="116">
        <v>4157526</v>
      </c>
    </row>
    <row r="108" spans="1:7">
      <c r="A108" s="126">
        <v>44452</v>
      </c>
      <c r="B108" s="128" t="str">
        <f t="shared" si="2"/>
        <v>(月)</v>
      </c>
      <c r="C108" s="126">
        <v>44444</v>
      </c>
      <c r="D108" s="128" t="s">
        <v>345</v>
      </c>
      <c r="E108" s="116">
        <f t="shared" si="3"/>
        <v>9673723</v>
      </c>
      <c r="F108" s="116">
        <v>5630938</v>
      </c>
      <c r="G108" s="116">
        <v>4042785</v>
      </c>
    </row>
    <row r="109" spans="1:7">
      <c r="A109" s="126">
        <v>44449</v>
      </c>
      <c r="B109" s="128" t="str">
        <f t="shared" si="2"/>
        <v>(金)</v>
      </c>
      <c r="C109" s="126">
        <v>44444</v>
      </c>
      <c r="D109" s="128" t="s">
        <v>345</v>
      </c>
      <c r="E109" s="116">
        <f t="shared" si="3"/>
        <v>9364622</v>
      </c>
      <c r="F109" s="116">
        <v>5477379</v>
      </c>
      <c r="G109" s="116">
        <v>3887243</v>
      </c>
    </row>
    <row r="110" spans="1:7">
      <c r="A110" s="126">
        <v>44448</v>
      </c>
      <c r="B110" s="128" t="str">
        <f t="shared" si="2"/>
        <v>(木)</v>
      </c>
      <c r="C110" s="126">
        <v>44444</v>
      </c>
      <c r="D110" s="128" t="s">
        <v>345</v>
      </c>
      <c r="E110" s="116">
        <f t="shared" si="3"/>
        <v>9087375</v>
      </c>
      <c r="F110" s="116">
        <v>5323073</v>
      </c>
      <c r="G110" s="116">
        <v>3764302</v>
      </c>
    </row>
    <row r="111" spans="1:7">
      <c r="A111" s="126">
        <v>44447</v>
      </c>
      <c r="B111" s="128" t="str">
        <f t="shared" si="2"/>
        <v>(水)</v>
      </c>
      <c r="C111" s="126">
        <v>44444</v>
      </c>
      <c r="D111" s="128" t="s">
        <v>345</v>
      </c>
      <c r="E111" s="116">
        <f t="shared" si="3"/>
        <v>8831775</v>
      </c>
      <c r="F111" s="116">
        <v>5194005</v>
      </c>
      <c r="G111" s="116">
        <v>3637770</v>
      </c>
    </row>
    <row r="112" spans="1:7">
      <c r="A112" s="126">
        <v>44446</v>
      </c>
      <c r="B112" s="128" t="str">
        <f t="shared" si="2"/>
        <v>(火)</v>
      </c>
      <c r="C112" s="126">
        <v>44437</v>
      </c>
      <c r="D112" s="128" t="s">
        <v>345</v>
      </c>
      <c r="E112" s="116">
        <f t="shared" si="3"/>
        <v>8015343</v>
      </c>
      <c r="F112" s="116">
        <v>4705820</v>
      </c>
      <c r="G112" s="116">
        <v>3309523</v>
      </c>
    </row>
    <row r="113" spans="1:7">
      <c r="A113" s="126">
        <v>44445</v>
      </c>
      <c r="B113" s="128" t="str">
        <f t="shared" si="2"/>
        <v>(月)</v>
      </c>
      <c r="C113" s="126">
        <v>44437</v>
      </c>
      <c r="D113" s="128" t="s">
        <v>345</v>
      </c>
      <c r="E113" s="116">
        <f t="shared" si="3"/>
        <v>7832204</v>
      </c>
      <c r="F113" s="116">
        <v>4609625</v>
      </c>
      <c r="G113" s="116">
        <v>3222579</v>
      </c>
    </row>
    <row r="114" spans="1:7">
      <c r="A114" s="126">
        <v>44442</v>
      </c>
      <c r="B114" s="128" t="str">
        <f t="shared" si="2"/>
        <v>(金)</v>
      </c>
      <c r="C114" s="126">
        <v>44437</v>
      </c>
      <c r="D114" s="128" t="s">
        <v>345</v>
      </c>
      <c r="E114" s="116">
        <f t="shared" si="3"/>
        <v>7532648</v>
      </c>
      <c r="F114" s="116">
        <v>4446465</v>
      </c>
      <c r="G114" s="116">
        <v>3086183</v>
      </c>
    </row>
    <row r="115" spans="1:7">
      <c r="A115" s="126">
        <v>44441</v>
      </c>
      <c r="B115" s="128" t="str">
        <f t="shared" si="2"/>
        <v>(木)</v>
      </c>
      <c r="C115" s="126">
        <v>44437</v>
      </c>
      <c r="D115" s="128" t="s">
        <v>345</v>
      </c>
      <c r="E115" s="116">
        <f t="shared" si="3"/>
        <v>7293150</v>
      </c>
      <c r="F115" s="116">
        <v>4323860</v>
      </c>
      <c r="G115" s="116">
        <v>2969290</v>
      </c>
    </row>
    <row r="116" spans="1:7">
      <c r="A116" s="126">
        <v>44440</v>
      </c>
      <c r="B116" s="128" t="str">
        <f t="shared" si="2"/>
        <v>(水)</v>
      </c>
      <c r="C116" s="126">
        <v>44437</v>
      </c>
      <c r="D116" s="128" t="s">
        <v>345</v>
      </c>
      <c r="E116" s="116">
        <f t="shared" si="3"/>
        <v>7049347</v>
      </c>
      <c r="F116" s="116">
        <v>4206037</v>
      </c>
      <c r="G116" s="116">
        <v>2843310</v>
      </c>
    </row>
    <row r="117" spans="1:7">
      <c r="A117" s="126">
        <v>44439</v>
      </c>
      <c r="B117" s="128" t="str">
        <f t="shared" si="2"/>
        <v>(火)</v>
      </c>
      <c r="C117" s="126">
        <v>44430</v>
      </c>
      <c r="D117" s="128" t="s">
        <v>345</v>
      </c>
      <c r="E117" s="116">
        <f t="shared" si="3"/>
        <v>6366259</v>
      </c>
      <c r="F117" s="116">
        <v>3939155</v>
      </c>
      <c r="G117" s="116">
        <v>2427104</v>
      </c>
    </row>
    <row r="118" spans="1:7">
      <c r="A118" s="126">
        <v>44438</v>
      </c>
      <c r="B118" s="128" t="str">
        <f t="shared" si="2"/>
        <v>(月)</v>
      </c>
      <c r="C118" s="126">
        <v>44430</v>
      </c>
      <c r="D118" s="128" t="s">
        <v>345</v>
      </c>
      <c r="E118" s="116">
        <f t="shared" si="3"/>
        <v>6130651</v>
      </c>
      <c r="F118" s="116">
        <v>3818332</v>
      </c>
      <c r="G118" s="116">
        <v>2312319</v>
      </c>
    </row>
    <row r="119" spans="1:7">
      <c r="A119" s="126">
        <v>44435</v>
      </c>
      <c r="B119" s="128" t="str">
        <f t="shared" si="2"/>
        <v>(金)</v>
      </c>
      <c r="C119" s="126">
        <v>44430</v>
      </c>
      <c r="D119" s="128" t="s">
        <v>345</v>
      </c>
      <c r="E119" s="116">
        <f t="shared" si="3"/>
        <v>5767203</v>
      </c>
      <c r="F119" s="116">
        <v>3613973</v>
      </c>
      <c r="G119" s="116">
        <v>2153230</v>
      </c>
    </row>
    <row r="120" spans="1:7">
      <c r="A120" s="126">
        <v>44434</v>
      </c>
      <c r="B120" s="128" t="str">
        <f t="shared" si="2"/>
        <v>(木)</v>
      </c>
      <c r="C120" s="126">
        <v>44430</v>
      </c>
      <c r="D120" s="128" t="s">
        <v>345</v>
      </c>
      <c r="E120" s="116">
        <f t="shared" si="3"/>
        <v>5515725</v>
      </c>
      <c r="F120" s="116">
        <v>3481057</v>
      </c>
      <c r="G120" s="116">
        <v>2034668</v>
      </c>
    </row>
    <row r="121" spans="1:7">
      <c r="A121" s="126">
        <v>44433</v>
      </c>
      <c r="B121" s="128" t="str">
        <f t="shared" si="2"/>
        <v>(水)</v>
      </c>
      <c r="C121" s="126">
        <v>44430</v>
      </c>
      <c r="D121" s="128" t="s">
        <v>345</v>
      </c>
      <c r="E121" s="116">
        <f t="shared" si="3"/>
        <v>5251138</v>
      </c>
      <c r="F121" s="116">
        <v>3336803</v>
      </c>
      <c r="G121" s="116">
        <v>1914335</v>
      </c>
    </row>
    <row r="122" spans="1:7">
      <c r="A122" s="126">
        <v>44432</v>
      </c>
      <c r="B122" s="128" t="str">
        <f t="shared" si="2"/>
        <v>(火)</v>
      </c>
      <c r="C122" s="126">
        <v>44423</v>
      </c>
      <c r="D122" s="128" t="s">
        <v>345</v>
      </c>
      <c r="E122" s="116">
        <f t="shared" si="3"/>
        <v>4642683</v>
      </c>
      <c r="F122" s="116">
        <v>3121870</v>
      </c>
      <c r="G122" s="116">
        <v>1520813</v>
      </c>
    </row>
    <row r="123" spans="1:7">
      <c r="A123" s="126">
        <v>44431</v>
      </c>
      <c r="B123" s="128" t="str">
        <f t="shared" si="2"/>
        <v>(月)</v>
      </c>
      <c r="C123" s="126">
        <v>44423</v>
      </c>
      <c r="D123" s="128" t="s">
        <v>345</v>
      </c>
      <c r="E123" s="116">
        <f t="shared" si="3"/>
        <v>4441321</v>
      </c>
      <c r="F123" s="116">
        <v>3000348</v>
      </c>
      <c r="G123" s="116">
        <v>1440973</v>
      </c>
    </row>
    <row r="124" spans="1:7">
      <c r="A124" s="126">
        <v>44428</v>
      </c>
      <c r="B124" s="128" t="str">
        <f t="shared" si="2"/>
        <v>(金)</v>
      </c>
      <c r="C124" s="126">
        <v>44423</v>
      </c>
      <c r="D124" s="128" t="s">
        <v>345</v>
      </c>
      <c r="E124" s="116">
        <f t="shared" si="3"/>
        <v>4130976</v>
      </c>
      <c r="F124" s="116">
        <v>2827197</v>
      </c>
      <c r="G124" s="116">
        <v>1303779</v>
      </c>
    </row>
    <row r="125" spans="1:7">
      <c r="A125" s="126">
        <v>44427</v>
      </c>
      <c r="B125" s="128" t="str">
        <f t="shared" si="2"/>
        <v>(木)</v>
      </c>
      <c r="C125" s="126">
        <v>44423</v>
      </c>
      <c r="D125" s="128" t="s">
        <v>345</v>
      </c>
      <c r="E125" s="116">
        <f t="shared" si="3"/>
        <v>3902839</v>
      </c>
      <c r="F125" s="116">
        <v>2705274</v>
      </c>
      <c r="G125" s="116">
        <v>1197565</v>
      </c>
    </row>
    <row r="126" spans="1:7">
      <c r="A126" s="126">
        <v>44426</v>
      </c>
      <c r="B126" s="128" t="str">
        <f t="shared" si="2"/>
        <v>(水)</v>
      </c>
      <c r="C126" s="126">
        <v>44423</v>
      </c>
      <c r="D126" s="128" t="str">
        <f t="shared" ref="D126:D131" si="4">"("&amp;TEXT(C126,"AAA")&amp;")"</f>
        <v>(日)</v>
      </c>
      <c r="E126" s="116">
        <f t="shared" si="3"/>
        <v>3663878</v>
      </c>
      <c r="F126" s="116">
        <v>2572887</v>
      </c>
      <c r="G126" s="116">
        <v>1090991</v>
      </c>
    </row>
    <row r="127" spans="1:7">
      <c r="A127" s="126">
        <v>44425</v>
      </c>
      <c r="B127" s="128" t="str">
        <f t="shared" si="2"/>
        <v>(火)</v>
      </c>
      <c r="C127" s="126">
        <v>44416</v>
      </c>
      <c r="D127" s="128" t="str">
        <f t="shared" si="4"/>
        <v>(日)</v>
      </c>
      <c r="E127" s="116">
        <f t="shared" si="3"/>
        <v>3224734</v>
      </c>
      <c r="F127" s="116">
        <v>2409948</v>
      </c>
      <c r="G127" s="116">
        <v>814786</v>
      </c>
    </row>
    <row r="128" spans="1:7">
      <c r="A128" s="126">
        <v>44424</v>
      </c>
      <c r="B128" s="128" t="str">
        <f t="shared" si="2"/>
        <v>(月)</v>
      </c>
      <c r="C128" s="126">
        <v>44416</v>
      </c>
      <c r="D128" s="128" t="str">
        <f t="shared" si="4"/>
        <v>(日)</v>
      </c>
      <c r="E128" s="116">
        <f t="shared" si="3"/>
        <v>3080184</v>
      </c>
      <c r="F128" s="116">
        <v>2325181</v>
      </c>
      <c r="G128" s="116">
        <v>755003</v>
      </c>
    </row>
    <row r="129" spans="1:7">
      <c r="A129" s="126">
        <v>44421</v>
      </c>
      <c r="B129" s="128" t="str">
        <f t="shared" si="2"/>
        <v>(金)</v>
      </c>
      <c r="C129" s="126">
        <v>44416</v>
      </c>
      <c r="D129" s="128" t="str">
        <f t="shared" si="4"/>
        <v>(日)</v>
      </c>
      <c r="E129" s="116">
        <f t="shared" si="3"/>
        <v>2899381</v>
      </c>
      <c r="F129" s="116">
        <v>2215605</v>
      </c>
      <c r="G129" s="116">
        <v>683776</v>
      </c>
    </row>
    <row r="130" spans="1:7">
      <c r="A130" s="126">
        <v>44420</v>
      </c>
      <c r="B130" s="128" t="str">
        <f t="shared" si="2"/>
        <v>(木)</v>
      </c>
      <c r="C130" s="126">
        <v>44416</v>
      </c>
      <c r="D130" s="128" t="str">
        <f t="shared" si="4"/>
        <v>(日)</v>
      </c>
      <c r="E130" s="116">
        <f t="shared" si="3"/>
        <v>2748556</v>
      </c>
      <c r="F130" s="116">
        <v>2115570</v>
      </c>
      <c r="G130" s="116">
        <v>632986</v>
      </c>
    </row>
    <row r="131" spans="1:7">
      <c r="A131" s="126">
        <v>44419</v>
      </c>
      <c r="B131" s="128" t="str">
        <f t="shared" si="2"/>
        <v>(水)</v>
      </c>
      <c r="C131" s="126">
        <v>44416</v>
      </c>
      <c r="D131" s="128" t="str">
        <f t="shared" si="4"/>
        <v>(日)</v>
      </c>
      <c r="E131" s="116">
        <f t="shared" si="3"/>
        <v>2576423</v>
      </c>
      <c r="F131" s="116">
        <v>2005958</v>
      </c>
      <c r="G131" s="116">
        <v>570465</v>
      </c>
    </row>
    <row r="132" spans="1:7">
      <c r="A132" s="126">
        <v>44418</v>
      </c>
      <c r="B132" s="128" t="str">
        <f t="shared" si="2"/>
        <v>(火)</v>
      </c>
      <c r="C132" s="126">
        <v>44409</v>
      </c>
      <c r="D132" s="128" t="s">
        <v>334</v>
      </c>
      <c r="E132" s="116">
        <f t="shared" si="3"/>
        <v>2107992</v>
      </c>
      <c r="F132" s="116">
        <v>1814876</v>
      </c>
      <c r="G132" s="116">
        <v>293116</v>
      </c>
    </row>
    <row r="133" spans="1:7">
      <c r="A133" s="126">
        <v>44414</v>
      </c>
      <c r="B133" s="128" t="str">
        <f t="shared" ref="B133:B135" si="5">"(" &amp; TEXT(A133,"aaa") &amp; ")"</f>
        <v>(金)</v>
      </c>
      <c r="C133" s="126">
        <v>44409</v>
      </c>
      <c r="D133" s="128" t="s">
        <v>334</v>
      </c>
      <c r="E133" s="116">
        <f t="shared" ref="E133:E135" si="6">SUM(F133:G133)</f>
        <v>1774733</v>
      </c>
      <c r="F133" s="116">
        <v>1551425</v>
      </c>
      <c r="G133" s="116">
        <v>223308</v>
      </c>
    </row>
    <row r="134" spans="1:7">
      <c r="A134" s="126">
        <v>44413</v>
      </c>
      <c r="B134" s="128" t="str">
        <f t="shared" si="5"/>
        <v>(木)</v>
      </c>
      <c r="C134" s="126">
        <v>44409</v>
      </c>
      <c r="D134" s="128" t="s">
        <v>334</v>
      </c>
      <c r="E134" s="116">
        <f t="shared" si="6"/>
        <v>1774269</v>
      </c>
      <c r="F134" s="116">
        <v>1550961</v>
      </c>
      <c r="G134" s="116">
        <v>223308</v>
      </c>
    </row>
    <row r="135" spans="1:7">
      <c r="A135" s="126">
        <v>44412</v>
      </c>
      <c r="B135" s="128" t="str">
        <f t="shared" si="5"/>
        <v>(水)</v>
      </c>
      <c r="C135" s="126">
        <v>44409</v>
      </c>
      <c r="D135" s="128" t="s">
        <v>334</v>
      </c>
      <c r="E135" s="116">
        <f t="shared" si="6"/>
        <v>1637626</v>
      </c>
      <c r="F135" s="116">
        <v>1449639</v>
      </c>
      <c r="G135" s="116">
        <v>187987</v>
      </c>
    </row>
    <row r="136" spans="1:7">
      <c r="A136" s="82"/>
      <c r="B136" s="71"/>
      <c r="C136" s="71"/>
      <c r="D136" s="71"/>
      <c r="E136" s="71"/>
      <c r="F136" s="71"/>
      <c r="G136" s="72"/>
    </row>
    <row r="137" spans="1:7">
      <c r="A137" s="73" t="s">
        <v>337</v>
      </c>
      <c r="B137" s="72"/>
      <c r="C137" s="72"/>
      <c r="D137" s="72"/>
      <c r="E137" s="72"/>
      <c r="F137" s="72"/>
      <c r="G137" s="73"/>
    </row>
    <row r="138" spans="1:7">
      <c r="A138" s="73"/>
      <c r="B138" s="73"/>
      <c r="C138" s="73"/>
      <c r="D138" s="73"/>
      <c r="E138" s="73"/>
      <c r="F138" s="73"/>
      <c r="G138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85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（2月16日迄報告分）</v>
      </c>
    </row>
    <row r="2" spans="1:5">
      <c r="A2" s="166" t="s">
        <v>368</v>
      </c>
      <c r="B2" s="166" t="s">
        <v>296</v>
      </c>
      <c r="C2" s="173" t="s">
        <v>358</v>
      </c>
      <c r="D2" s="171" t="s">
        <v>300</v>
      </c>
      <c r="E2" s="171" t="s">
        <v>366</v>
      </c>
    </row>
    <row r="3" spans="1:5">
      <c r="A3" s="166"/>
      <c r="B3" s="166"/>
      <c r="C3" s="174"/>
      <c r="D3" s="171"/>
      <c r="E3" s="171"/>
    </row>
    <row r="4" spans="1:5">
      <c r="A4" s="165" t="s">
        <v>286</v>
      </c>
      <c r="B4" s="172"/>
      <c r="C4" s="118">
        <f ca="1">SUM(OFFSET(C$4,1,0):C82)</f>
        <v>15061582</v>
      </c>
      <c r="D4" s="118">
        <f ca="1">SUM(OFFSET(D$4,1,0):D82)</f>
        <v>10927304</v>
      </c>
      <c r="E4" s="118">
        <f ca="1">SUM(OFFSET(E$4,1,0):E82)</f>
        <v>4134278</v>
      </c>
    </row>
    <row r="5" spans="1:5">
      <c r="A5" s="126">
        <v>44608</v>
      </c>
      <c r="B5" s="119" t="str">
        <f t="shared" ref="B5:B32" si="0">"(" &amp; TEXT(A5,"aaa") &amp; ")"</f>
        <v>(水)</v>
      </c>
      <c r="C5" s="118">
        <f t="shared" ref="C5:C32" si="1">SUM(D5:E5)</f>
        <v>501896</v>
      </c>
      <c r="D5" s="118">
        <v>300532</v>
      </c>
      <c r="E5" s="118">
        <v>201364</v>
      </c>
    </row>
    <row r="6" spans="1:5">
      <c r="A6" s="126">
        <v>44607</v>
      </c>
      <c r="B6" s="119" t="str">
        <f t="shared" si="0"/>
        <v>(火)</v>
      </c>
      <c r="C6" s="118">
        <f t="shared" si="1"/>
        <v>638000</v>
      </c>
      <c r="D6" s="118">
        <v>404818</v>
      </c>
      <c r="E6" s="118">
        <v>233182</v>
      </c>
    </row>
    <row r="7" spans="1:5">
      <c r="A7" s="126">
        <v>44606</v>
      </c>
      <c r="B7" s="119" t="str">
        <f t="shared" si="0"/>
        <v>(月)</v>
      </c>
      <c r="C7" s="118">
        <f t="shared" si="1"/>
        <v>628677</v>
      </c>
      <c r="D7" s="118">
        <v>407144</v>
      </c>
      <c r="E7" s="118">
        <v>221533</v>
      </c>
    </row>
    <row r="8" spans="1:5">
      <c r="A8" s="126">
        <v>44605</v>
      </c>
      <c r="B8" s="119" t="str">
        <f t="shared" si="0"/>
        <v>(日)</v>
      </c>
      <c r="C8" s="118">
        <f t="shared" si="1"/>
        <v>527225</v>
      </c>
      <c r="D8" s="118">
        <v>165032</v>
      </c>
      <c r="E8" s="118">
        <v>362193</v>
      </c>
    </row>
    <row r="9" spans="1:5">
      <c r="A9" s="126">
        <v>44604</v>
      </c>
      <c r="B9" s="119" t="str">
        <f t="shared" si="0"/>
        <v>(土)</v>
      </c>
      <c r="C9" s="118">
        <f t="shared" si="1"/>
        <v>730160</v>
      </c>
      <c r="D9" s="118">
        <v>346732</v>
      </c>
      <c r="E9" s="118">
        <v>383428</v>
      </c>
    </row>
    <row r="10" spans="1:5">
      <c r="A10" s="126">
        <v>44603</v>
      </c>
      <c r="B10" s="119" t="str">
        <f t="shared" si="0"/>
        <v>(金)</v>
      </c>
      <c r="C10" s="118">
        <f t="shared" si="1"/>
        <v>319098</v>
      </c>
      <c r="D10" s="118">
        <v>106932</v>
      </c>
      <c r="E10" s="118">
        <v>212166</v>
      </c>
    </row>
    <row r="11" spans="1:5">
      <c r="A11" s="126">
        <v>44602</v>
      </c>
      <c r="B11" s="119" t="str">
        <f t="shared" si="0"/>
        <v>(木)</v>
      </c>
      <c r="C11" s="118">
        <f t="shared" si="1"/>
        <v>692792</v>
      </c>
      <c r="D11" s="118">
        <v>411913</v>
      </c>
      <c r="E11" s="118">
        <v>280879</v>
      </c>
    </row>
    <row r="12" spans="1:5">
      <c r="A12" s="126">
        <v>44601</v>
      </c>
      <c r="B12" s="119" t="str">
        <f t="shared" si="0"/>
        <v>(水)</v>
      </c>
      <c r="C12" s="118">
        <f t="shared" si="1"/>
        <v>697641</v>
      </c>
      <c r="D12" s="118">
        <v>447709</v>
      </c>
      <c r="E12" s="118">
        <v>249932</v>
      </c>
    </row>
    <row r="13" spans="1:5">
      <c r="A13" s="126">
        <v>44600</v>
      </c>
      <c r="B13" s="119" t="str">
        <f t="shared" si="0"/>
        <v>(火)</v>
      </c>
      <c r="C13" s="118">
        <f t="shared" si="1"/>
        <v>721773</v>
      </c>
      <c r="D13" s="118">
        <v>490952</v>
      </c>
      <c r="E13" s="118">
        <v>230821</v>
      </c>
    </row>
    <row r="14" spans="1:5">
      <c r="A14" s="126">
        <v>44599</v>
      </c>
      <c r="B14" s="119" t="str">
        <f t="shared" si="0"/>
        <v>(月)</v>
      </c>
      <c r="C14" s="118">
        <f t="shared" si="1"/>
        <v>657333</v>
      </c>
      <c r="D14" s="118">
        <v>456149</v>
      </c>
      <c r="E14" s="118">
        <v>201184</v>
      </c>
    </row>
    <row r="15" spans="1:5">
      <c r="A15" s="126">
        <v>44598</v>
      </c>
      <c r="B15" s="119" t="str">
        <f t="shared" si="0"/>
        <v>(日)</v>
      </c>
      <c r="C15" s="118">
        <f t="shared" si="1"/>
        <v>455033</v>
      </c>
      <c r="D15" s="118">
        <v>177220</v>
      </c>
      <c r="E15" s="118">
        <v>277813</v>
      </c>
    </row>
    <row r="16" spans="1:5">
      <c r="A16" s="126">
        <v>44597</v>
      </c>
      <c r="B16" s="119" t="str">
        <f t="shared" si="0"/>
        <v>(土)</v>
      </c>
      <c r="C16" s="118">
        <f t="shared" si="1"/>
        <v>647175</v>
      </c>
      <c r="D16" s="118">
        <v>377173</v>
      </c>
      <c r="E16" s="118">
        <v>270002</v>
      </c>
    </row>
    <row r="17" spans="1:5">
      <c r="A17" s="126">
        <v>44596</v>
      </c>
      <c r="B17" s="119" t="str">
        <f t="shared" si="0"/>
        <v>(金)</v>
      </c>
      <c r="C17" s="118">
        <f t="shared" si="1"/>
        <v>661512</v>
      </c>
      <c r="D17" s="118">
        <v>480665</v>
      </c>
      <c r="E17" s="118">
        <v>180847</v>
      </c>
    </row>
    <row r="18" spans="1:5">
      <c r="A18" s="126">
        <v>44595</v>
      </c>
      <c r="B18" s="119" t="str">
        <f t="shared" si="0"/>
        <v>(木)</v>
      </c>
      <c r="C18" s="118">
        <f t="shared" si="1"/>
        <v>549199</v>
      </c>
      <c r="D18" s="118">
        <v>373648</v>
      </c>
      <c r="E18" s="118">
        <v>175551</v>
      </c>
    </row>
    <row r="19" spans="1:5">
      <c r="A19" s="126">
        <v>44594</v>
      </c>
      <c r="B19" s="119" t="str">
        <f t="shared" si="0"/>
        <v>(水)</v>
      </c>
      <c r="C19" s="118">
        <f t="shared" si="1"/>
        <v>545396</v>
      </c>
      <c r="D19" s="118">
        <v>397980</v>
      </c>
      <c r="E19" s="118">
        <v>147416</v>
      </c>
    </row>
    <row r="20" spans="1:5">
      <c r="A20" s="126">
        <v>44593</v>
      </c>
      <c r="B20" s="119" t="str">
        <f t="shared" si="0"/>
        <v>(火)</v>
      </c>
      <c r="C20" s="118">
        <f t="shared" si="1"/>
        <v>564718</v>
      </c>
      <c r="D20" s="118">
        <v>430887</v>
      </c>
      <c r="E20" s="118">
        <v>133831</v>
      </c>
    </row>
    <row r="21" spans="1:5">
      <c r="A21" s="126">
        <v>44592</v>
      </c>
      <c r="B21" s="119" t="str">
        <f t="shared" si="0"/>
        <v>(月)</v>
      </c>
      <c r="C21" s="118">
        <f t="shared" si="1"/>
        <v>299726</v>
      </c>
      <c r="D21" s="118">
        <v>252219</v>
      </c>
      <c r="E21" s="118">
        <v>47507</v>
      </c>
    </row>
    <row r="22" spans="1:5">
      <c r="A22" s="126">
        <v>44591</v>
      </c>
      <c r="B22" s="119" t="str">
        <f t="shared" si="0"/>
        <v>(日)</v>
      </c>
      <c r="C22" s="118">
        <f t="shared" si="1"/>
        <v>152787</v>
      </c>
      <c r="D22" s="118">
        <v>110929</v>
      </c>
      <c r="E22" s="118">
        <v>41858</v>
      </c>
    </row>
    <row r="23" spans="1:5">
      <c r="A23" s="126">
        <v>44590</v>
      </c>
      <c r="B23" s="119" t="str">
        <f t="shared" si="0"/>
        <v>(土)</v>
      </c>
      <c r="C23" s="118">
        <f t="shared" si="1"/>
        <v>329156</v>
      </c>
      <c r="D23" s="118">
        <v>279960</v>
      </c>
      <c r="E23" s="118">
        <v>49196</v>
      </c>
    </row>
    <row r="24" spans="1:5">
      <c r="A24" s="126">
        <v>44589</v>
      </c>
      <c r="B24" s="119" t="str">
        <f t="shared" si="0"/>
        <v>(金)</v>
      </c>
      <c r="C24" s="118">
        <f t="shared" si="1"/>
        <v>384953</v>
      </c>
      <c r="D24" s="118">
        <v>352595</v>
      </c>
      <c r="E24" s="118">
        <v>32358</v>
      </c>
    </row>
    <row r="25" spans="1:5">
      <c r="A25" s="126">
        <v>44588</v>
      </c>
      <c r="B25" s="119" t="str">
        <f t="shared" si="0"/>
        <v>(木)</v>
      </c>
      <c r="C25" s="118">
        <f t="shared" si="1"/>
        <v>279989</v>
      </c>
      <c r="D25" s="118">
        <v>250572</v>
      </c>
      <c r="E25" s="118">
        <v>29417</v>
      </c>
    </row>
    <row r="26" spans="1:5">
      <c r="A26" s="126">
        <v>44587</v>
      </c>
      <c r="B26" s="119" t="str">
        <f t="shared" si="0"/>
        <v>(水)</v>
      </c>
      <c r="C26" s="118">
        <f t="shared" si="1"/>
        <v>288098</v>
      </c>
      <c r="D26" s="118">
        <v>263704</v>
      </c>
      <c r="E26" s="118">
        <v>24394</v>
      </c>
    </row>
    <row r="27" spans="1:5">
      <c r="A27" s="126">
        <v>44586</v>
      </c>
      <c r="B27" s="119" t="str">
        <f t="shared" si="0"/>
        <v>(火)</v>
      </c>
      <c r="C27" s="118">
        <f t="shared" si="1"/>
        <v>273281</v>
      </c>
      <c r="D27" s="118">
        <v>251022</v>
      </c>
      <c r="E27" s="118">
        <v>22259</v>
      </c>
    </row>
    <row r="28" spans="1:5">
      <c r="A28" s="126">
        <v>44585</v>
      </c>
      <c r="B28" s="119" t="str">
        <f t="shared" si="0"/>
        <v>(月)</v>
      </c>
      <c r="C28" s="118">
        <f t="shared" si="1"/>
        <v>232613</v>
      </c>
      <c r="D28" s="118">
        <v>215093</v>
      </c>
      <c r="E28" s="118">
        <v>17520</v>
      </c>
    </row>
    <row r="29" spans="1:5">
      <c r="A29" s="126">
        <v>44584</v>
      </c>
      <c r="B29" s="119" t="str">
        <f t="shared" si="0"/>
        <v>(日)</v>
      </c>
      <c r="C29" s="118">
        <f t="shared" si="1"/>
        <v>80824</v>
      </c>
      <c r="D29" s="118">
        <v>67211</v>
      </c>
      <c r="E29" s="118">
        <v>13613</v>
      </c>
    </row>
    <row r="30" spans="1:5">
      <c r="A30" s="126">
        <v>44583</v>
      </c>
      <c r="B30" s="119" t="str">
        <f t="shared" si="0"/>
        <v>(土)</v>
      </c>
      <c r="C30" s="118">
        <f t="shared" si="1"/>
        <v>253814</v>
      </c>
      <c r="D30" s="118">
        <v>235102</v>
      </c>
      <c r="E30" s="118">
        <v>18712</v>
      </c>
    </row>
    <row r="31" spans="1:5">
      <c r="A31" s="126">
        <v>44582</v>
      </c>
      <c r="B31" s="119" t="str">
        <f t="shared" si="0"/>
        <v>(金)</v>
      </c>
      <c r="C31" s="118">
        <f t="shared" si="1"/>
        <v>322062</v>
      </c>
      <c r="D31" s="118">
        <v>305818</v>
      </c>
      <c r="E31" s="118">
        <v>16244</v>
      </c>
    </row>
    <row r="32" spans="1:5">
      <c r="A32" s="126">
        <v>44581</v>
      </c>
      <c r="B32" s="119" t="str">
        <f t="shared" si="0"/>
        <v>(木)</v>
      </c>
      <c r="C32" s="118">
        <f t="shared" si="1"/>
        <v>201736</v>
      </c>
      <c r="D32" s="118">
        <v>189695</v>
      </c>
      <c r="E32" s="118">
        <v>12041</v>
      </c>
    </row>
    <row r="33" spans="1:5">
      <c r="A33" s="126">
        <v>44580</v>
      </c>
      <c r="B33" s="119" t="str">
        <f>"(" &amp; TEXT(A33,"aaa") &amp; ")"</f>
        <v>(水)</v>
      </c>
      <c r="C33" s="118">
        <f>SUM(D33:E33)</f>
        <v>203247</v>
      </c>
      <c r="D33" s="118">
        <v>192875</v>
      </c>
      <c r="E33" s="118">
        <v>10372</v>
      </c>
    </row>
    <row r="34" spans="1:5">
      <c r="A34" s="126">
        <v>44579</v>
      </c>
      <c r="B34" s="119" t="str">
        <f t="shared" ref="B34:B82" si="2">"(" &amp; TEXT(A34,"aaa") &amp; ")"</f>
        <v>(火)</v>
      </c>
      <c r="C34" s="118">
        <f t="shared" ref="C34:C47" si="3">SUM(D34:E34)</f>
        <v>178985</v>
      </c>
      <c r="D34" s="118">
        <v>170101</v>
      </c>
      <c r="E34" s="118">
        <v>8884</v>
      </c>
    </row>
    <row r="35" spans="1:5">
      <c r="A35" s="126">
        <v>44578</v>
      </c>
      <c r="B35" s="119" t="str">
        <f t="shared" si="2"/>
        <v>(月)</v>
      </c>
      <c r="C35" s="118">
        <f t="shared" si="3"/>
        <v>136004</v>
      </c>
      <c r="D35" s="118">
        <v>131815</v>
      </c>
      <c r="E35" s="118">
        <v>4189</v>
      </c>
    </row>
    <row r="36" spans="1:5">
      <c r="A36" s="126">
        <v>44577</v>
      </c>
      <c r="B36" s="119" t="str">
        <f t="shared" si="2"/>
        <v>(日)</v>
      </c>
      <c r="C36" s="118">
        <f t="shared" si="3"/>
        <v>31006</v>
      </c>
      <c r="D36" s="118">
        <v>29216</v>
      </c>
      <c r="E36" s="118">
        <v>1790</v>
      </c>
    </row>
    <row r="37" spans="1:5">
      <c r="A37" s="126">
        <v>44576</v>
      </c>
      <c r="B37" s="119" t="str">
        <f t="shared" si="2"/>
        <v>(土)</v>
      </c>
      <c r="C37" s="118">
        <f t="shared" si="3"/>
        <v>157779</v>
      </c>
      <c r="D37" s="118">
        <v>154111</v>
      </c>
      <c r="E37" s="118">
        <v>3668</v>
      </c>
    </row>
    <row r="38" spans="1:5">
      <c r="A38" s="126">
        <v>44575</v>
      </c>
      <c r="B38" s="119" t="str">
        <f t="shared" si="2"/>
        <v>(金)</v>
      </c>
      <c r="C38" s="118">
        <f t="shared" si="3"/>
        <v>200504</v>
      </c>
      <c r="D38" s="118">
        <v>196202</v>
      </c>
      <c r="E38" s="118">
        <v>4302</v>
      </c>
    </row>
    <row r="39" spans="1:5">
      <c r="A39" s="126">
        <v>44574</v>
      </c>
      <c r="B39" s="119" t="str">
        <f t="shared" si="2"/>
        <v>(木)</v>
      </c>
      <c r="C39" s="118">
        <f t="shared" si="3"/>
        <v>109284</v>
      </c>
      <c r="D39" s="118">
        <v>106739</v>
      </c>
      <c r="E39" s="118">
        <v>2545</v>
      </c>
    </row>
    <row r="40" spans="1:5">
      <c r="A40" s="126">
        <v>44573</v>
      </c>
      <c r="B40" s="119" t="str">
        <f t="shared" si="2"/>
        <v>(水)</v>
      </c>
      <c r="C40" s="118">
        <f t="shared" si="3"/>
        <v>110568</v>
      </c>
      <c r="D40" s="118">
        <v>108149</v>
      </c>
      <c r="E40" s="118">
        <v>2419</v>
      </c>
    </row>
    <row r="41" spans="1:5">
      <c r="A41" s="126">
        <v>44572</v>
      </c>
      <c r="B41" s="119" t="str">
        <f t="shared" si="2"/>
        <v>(火)</v>
      </c>
      <c r="C41" s="118">
        <f t="shared" si="3"/>
        <v>80874</v>
      </c>
      <c r="D41" s="118">
        <v>78978</v>
      </c>
      <c r="E41" s="118">
        <v>1896</v>
      </c>
    </row>
    <row r="42" spans="1:5">
      <c r="A42" s="126">
        <v>44571</v>
      </c>
      <c r="B42" s="119" t="str">
        <f t="shared" si="2"/>
        <v>(月)</v>
      </c>
      <c r="C42" s="118">
        <f t="shared" si="3"/>
        <v>4464</v>
      </c>
      <c r="D42" s="118">
        <v>3940</v>
      </c>
      <c r="E42" s="118">
        <v>524</v>
      </c>
    </row>
    <row r="43" spans="1:5">
      <c r="A43" s="126">
        <v>44570</v>
      </c>
      <c r="B43" s="119" t="str">
        <f t="shared" si="2"/>
        <v>(日)</v>
      </c>
      <c r="C43" s="118">
        <f t="shared" si="3"/>
        <v>14514</v>
      </c>
      <c r="D43" s="118">
        <v>13887</v>
      </c>
      <c r="E43" s="118">
        <v>627</v>
      </c>
    </row>
    <row r="44" spans="1:5">
      <c r="A44" s="126">
        <v>44569</v>
      </c>
      <c r="B44" s="119" t="str">
        <f t="shared" si="2"/>
        <v>(土)</v>
      </c>
      <c r="C44" s="118">
        <f t="shared" si="3"/>
        <v>107565</v>
      </c>
      <c r="D44" s="118">
        <v>106210</v>
      </c>
      <c r="E44" s="118">
        <v>1355</v>
      </c>
    </row>
    <row r="45" spans="1:5">
      <c r="A45" s="126">
        <v>44568</v>
      </c>
      <c r="B45" s="119" t="str">
        <f t="shared" si="2"/>
        <v>(金)</v>
      </c>
      <c r="C45" s="118">
        <f t="shared" si="3"/>
        <v>90920</v>
      </c>
      <c r="D45" s="118">
        <v>89476</v>
      </c>
      <c r="E45" s="118">
        <v>1444</v>
      </c>
    </row>
    <row r="46" spans="1:5">
      <c r="A46" s="126">
        <v>44567</v>
      </c>
      <c r="B46" s="119" t="str">
        <f t="shared" si="2"/>
        <v>(木)</v>
      </c>
      <c r="C46" s="118">
        <f t="shared" si="3"/>
        <v>35404</v>
      </c>
      <c r="D46" s="118">
        <v>34846</v>
      </c>
      <c r="E46" s="118">
        <v>558</v>
      </c>
    </row>
    <row r="47" spans="1:5">
      <c r="A47" s="126">
        <v>44566</v>
      </c>
      <c r="B47" s="119" t="str">
        <f t="shared" si="2"/>
        <v>(水)</v>
      </c>
      <c r="C47" s="118">
        <f t="shared" si="3"/>
        <v>25833</v>
      </c>
      <c r="D47" s="118">
        <v>25308</v>
      </c>
      <c r="E47" s="118">
        <v>525</v>
      </c>
    </row>
    <row r="48" spans="1:5">
      <c r="A48" s="126">
        <v>44565</v>
      </c>
      <c r="B48" s="119" t="str">
        <f t="shared" si="2"/>
        <v>(火)</v>
      </c>
      <c r="C48" s="118">
        <f>SUM(D48:E48)</f>
        <v>9994</v>
      </c>
      <c r="D48" s="118">
        <v>9835</v>
      </c>
      <c r="E48" s="120">
        <v>159</v>
      </c>
    </row>
    <row r="49" spans="1:5">
      <c r="A49" s="126">
        <v>44564</v>
      </c>
      <c r="B49" s="119" t="str">
        <f t="shared" si="2"/>
        <v>(月)</v>
      </c>
      <c r="C49" s="118">
        <f t="shared" ref="C49:C82" si="4">SUM(D49:E49)</f>
        <v>565</v>
      </c>
      <c r="D49" s="118">
        <v>497</v>
      </c>
      <c r="E49" s="120">
        <v>68</v>
      </c>
    </row>
    <row r="50" spans="1:5">
      <c r="A50" s="126">
        <v>44563</v>
      </c>
      <c r="B50" s="119" t="str">
        <f t="shared" si="2"/>
        <v>(日)</v>
      </c>
      <c r="C50" s="118">
        <f t="shared" si="4"/>
        <v>438</v>
      </c>
      <c r="D50" s="118">
        <v>438</v>
      </c>
      <c r="E50" s="120">
        <v>0</v>
      </c>
    </row>
    <row r="51" spans="1:5">
      <c r="A51" s="126">
        <v>44562</v>
      </c>
      <c r="B51" s="119" t="str">
        <f t="shared" si="2"/>
        <v>(土)</v>
      </c>
      <c r="C51" s="118">
        <f t="shared" si="4"/>
        <v>236</v>
      </c>
      <c r="D51" s="118">
        <v>236</v>
      </c>
      <c r="E51" s="120">
        <v>0</v>
      </c>
    </row>
    <row r="52" spans="1:5">
      <c r="A52" s="126">
        <v>44561</v>
      </c>
      <c r="B52" s="119" t="str">
        <f t="shared" si="2"/>
        <v>(金)</v>
      </c>
      <c r="C52" s="118">
        <f t="shared" si="4"/>
        <v>770</v>
      </c>
      <c r="D52" s="118">
        <v>769</v>
      </c>
      <c r="E52" s="120">
        <v>1</v>
      </c>
    </row>
    <row r="53" spans="1:5">
      <c r="A53" s="126">
        <v>44560</v>
      </c>
      <c r="B53" s="119" t="str">
        <f t="shared" si="2"/>
        <v>(木)</v>
      </c>
      <c r="C53" s="118">
        <f t="shared" si="4"/>
        <v>9263</v>
      </c>
      <c r="D53" s="118">
        <v>9185</v>
      </c>
      <c r="E53" s="120">
        <v>78</v>
      </c>
    </row>
    <row r="54" spans="1:5">
      <c r="A54" s="126">
        <v>44559</v>
      </c>
      <c r="B54" s="119" t="str">
        <f t="shared" si="2"/>
        <v>(水)</v>
      </c>
      <c r="C54" s="118">
        <f t="shared" si="4"/>
        <v>38283</v>
      </c>
      <c r="D54" s="118">
        <v>38058</v>
      </c>
      <c r="E54" s="120">
        <v>225</v>
      </c>
    </row>
    <row r="55" spans="1:5">
      <c r="A55" s="126">
        <v>44558</v>
      </c>
      <c r="B55" s="119" t="str">
        <f t="shared" si="2"/>
        <v>(火)</v>
      </c>
      <c r="C55" s="118">
        <f t="shared" si="4"/>
        <v>63031</v>
      </c>
      <c r="D55" s="118">
        <v>62664</v>
      </c>
      <c r="E55" s="120">
        <v>367</v>
      </c>
    </row>
    <row r="56" spans="1:5">
      <c r="A56" s="126">
        <v>44557</v>
      </c>
      <c r="B56" s="119" t="str">
        <f t="shared" si="2"/>
        <v>(月)</v>
      </c>
      <c r="C56" s="118">
        <f t="shared" si="4"/>
        <v>48818</v>
      </c>
      <c r="D56" s="118">
        <v>48426</v>
      </c>
      <c r="E56" s="120">
        <v>392</v>
      </c>
    </row>
    <row r="57" spans="1:5">
      <c r="A57" s="126">
        <v>44556</v>
      </c>
      <c r="B57" s="119" t="str">
        <f t="shared" si="2"/>
        <v>(日)</v>
      </c>
      <c r="C57" s="118">
        <f t="shared" si="4"/>
        <v>6739</v>
      </c>
      <c r="D57" s="118">
        <v>6726</v>
      </c>
      <c r="E57" s="120">
        <v>13</v>
      </c>
    </row>
    <row r="58" spans="1:5">
      <c r="A58" s="126">
        <v>44555</v>
      </c>
      <c r="B58" s="119" t="str">
        <f t="shared" si="2"/>
        <v>(土)</v>
      </c>
      <c r="C58" s="118">
        <f t="shared" si="4"/>
        <v>39820</v>
      </c>
      <c r="D58" s="118">
        <v>39681</v>
      </c>
      <c r="E58" s="120">
        <v>139</v>
      </c>
    </row>
    <row r="59" spans="1:5">
      <c r="A59" s="126">
        <v>44554</v>
      </c>
      <c r="B59" s="119" t="str">
        <f t="shared" si="2"/>
        <v>(金)</v>
      </c>
      <c r="C59" s="118">
        <f t="shared" si="4"/>
        <v>101899</v>
      </c>
      <c r="D59" s="118">
        <v>101620</v>
      </c>
      <c r="E59" s="120">
        <v>279</v>
      </c>
    </row>
    <row r="60" spans="1:5">
      <c r="A60" s="126">
        <v>44553</v>
      </c>
      <c r="B60" s="119" t="str">
        <f t="shared" si="2"/>
        <v>(木)</v>
      </c>
      <c r="C60" s="118">
        <f t="shared" si="4"/>
        <v>65261</v>
      </c>
      <c r="D60" s="118">
        <v>65193</v>
      </c>
      <c r="E60" s="120">
        <v>68</v>
      </c>
    </row>
    <row r="61" spans="1:5">
      <c r="A61" s="126">
        <v>44552</v>
      </c>
      <c r="B61" s="119" t="str">
        <f t="shared" si="2"/>
        <v>(水)</v>
      </c>
      <c r="C61" s="118">
        <f t="shared" si="4"/>
        <v>64163</v>
      </c>
      <c r="D61" s="118">
        <v>64081</v>
      </c>
      <c r="E61" s="120">
        <v>82</v>
      </c>
    </row>
    <row r="62" spans="1:5">
      <c r="A62" s="126">
        <v>44551</v>
      </c>
      <c r="B62" s="119" t="str">
        <f t="shared" si="2"/>
        <v>(火)</v>
      </c>
      <c r="C62" s="118">
        <f t="shared" si="4"/>
        <v>58552</v>
      </c>
      <c r="D62" s="118">
        <v>58536</v>
      </c>
      <c r="E62" s="120">
        <v>16</v>
      </c>
    </row>
    <row r="63" spans="1:5">
      <c r="A63" s="126">
        <v>44550</v>
      </c>
      <c r="B63" s="119" t="str">
        <f t="shared" si="2"/>
        <v>(月)</v>
      </c>
      <c r="C63" s="118">
        <f t="shared" si="4"/>
        <v>51221</v>
      </c>
      <c r="D63" s="118">
        <v>51219</v>
      </c>
      <c r="E63" s="120">
        <v>2</v>
      </c>
    </row>
    <row r="64" spans="1:5">
      <c r="A64" s="126">
        <v>44549</v>
      </c>
      <c r="B64" s="119" t="str">
        <f t="shared" si="2"/>
        <v>(日)</v>
      </c>
      <c r="C64" s="118">
        <f t="shared" si="4"/>
        <v>2439</v>
      </c>
      <c r="D64" s="118">
        <v>2439</v>
      </c>
      <c r="E64" s="120">
        <v>0</v>
      </c>
    </row>
    <row r="65" spans="1:5">
      <c r="A65" s="126">
        <v>44548</v>
      </c>
      <c r="B65" s="119" t="str">
        <f t="shared" si="2"/>
        <v>(土)</v>
      </c>
      <c r="C65" s="118">
        <f t="shared" si="4"/>
        <v>21447</v>
      </c>
      <c r="D65" s="118">
        <v>21432</v>
      </c>
      <c r="E65" s="120">
        <v>15</v>
      </c>
    </row>
    <row r="66" spans="1:5">
      <c r="A66" s="126">
        <v>44547</v>
      </c>
      <c r="B66" s="119" t="str">
        <f t="shared" si="2"/>
        <v>(金)</v>
      </c>
      <c r="C66" s="118">
        <f t="shared" si="4"/>
        <v>84789</v>
      </c>
      <c r="D66" s="118">
        <v>84774</v>
      </c>
      <c r="E66" s="120">
        <v>15</v>
      </c>
    </row>
    <row r="67" spans="1:5">
      <c r="A67" s="126">
        <v>44546</v>
      </c>
      <c r="B67" s="119" t="str">
        <f t="shared" si="2"/>
        <v>(木)</v>
      </c>
      <c r="C67" s="118">
        <f t="shared" si="4"/>
        <v>46745</v>
      </c>
      <c r="D67" s="118">
        <v>46745</v>
      </c>
      <c r="E67" s="120">
        <v>0</v>
      </c>
    </row>
    <row r="68" spans="1:5">
      <c r="A68" s="126">
        <v>44545</v>
      </c>
      <c r="B68" s="119" t="str">
        <f t="shared" si="2"/>
        <v>(水)</v>
      </c>
      <c r="C68" s="118">
        <f t="shared" si="4"/>
        <v>42652</v>
      </c>
      <c r="D68" s="118">
        <v>42652</v>
      </c>
      <c r="E68" s="120">
        <v>0</v>
      </c>
    </row>
    <row r="69" spans="1:5">
      <c r="A69" s="126">
        <v>44544</v>
      </c>
      <c r="B69" s="119" t="str">
        <f t="shared" si="2"/>
        <v>(火)</v>
      </c>
      <c r="C69" s="118">
        <f t="shared" si="4"/>
        <v>34507</v>
      </c>
      <c r="D69" s="118">
        <v>34507</v>
      </c>
      <c r="E69" s="120">
        <v>0</v>
      </c>
    </row>
    <row r="70" spans="1:5">
      <c r="A70" s="126">
        <v>44543</v>
      </c>
      <c r="B70" s="119" t="str">
        <f t="shared" si="2"/>
        <v>(月)</v>
      </c>
      <c r="C70" s="118">
        <f t="shared" si="4"/>
        <v>30981</v>
      </c>
      <c r="D70" s="118">
        <v>30981</v>
      </c>
      <c r="E70" s="120">
        <v>0</v>
      </c>
    </row>
    <row r="71" spans="1:5">
      <c r="A71" s="126">
        <v>44542</v>
      </c>
      <c r="B71" s="119" t="str">
        <f t="shared" si="2"/>
        <v>(日)</v>
      </c>
      <c r="C71" s="118">
        <f t="shared" si="4"/>
        <v>743</v>
      </c>
      <c r="D71" s="118">
        <v>743</v>
      </c>
      <c r="E71" s="120">
        <v>0</v>
      </c>
    </row>
    <row r="72" spans="1:5">
      <c r="A72" s="126">
        <v>44541</v>
      </c>
      <c r="B72" s="119" t="str">
        <f t="shared" si="2"/>
        <v>(土)</v>
      </c>
      <c r="C72" s="118">
        <f t="shared" si="4"/>
        <v>6604</v>
      </c>
      <c r="D72" s="118">
        <v>6604</v>
      </c>
      <c r="E72" s="120">
        <v>0</v>
      </c>
    </row>
    <row r="73" spans="1:5">
      <c r="A73" s="126">
        <v>44540</v>
      </c>
      <c r="B73" s="119" t="str">
        <f t="shared" si="2"/>
        <v>(金)</v>
      </c>
      <c r="C73" s="118">
        <f t="shared" si="4"/>
        <v>38573</v>
      </c>
      <c r="D73" s="118">
        <v>38573</v>
      </c>
      <c r="E73" s="120">
        <v>0</v>
      </c>
    </row>
    <row r="74" spans="1:5">
      <c r="A74" s="126">
        <v>44539</v>
      </c>
      <c r="B74" s="119" t="str">
        <f t="shared" si="2"/>
        <v>(木)</v>
      </c>
      <c r="C74" s="118">
        <f t="shared" si="4"/>
        <v>15094</v>
      </c>
      <c r="D74" s="118">
        <v>15094</v>
      </c>
      <c r="E74" s="120">
        <v>0</v>
      </c>
    </row>
    <row r="75" spans="1:5">
      <c r="A75" s="126">
        <v>44538</v>
      </c>
      <c r="B75" s="119" t="str">
        <f t="shared" si="2"/>
        <v>(水)</v>
      </c>
      <c r="C75" s="118">
        <f t="shared" si="4"/>
        <v>12612</v>
      </c>
      <c r="D75" s="118">
        <v>12612</v>
      </c>
      <c r="E75" s="120">
        <v>0</v>
      </c>
    </row>
    <row r="76" spans="1:5">
      <c r="A76" s="126">
        <v>44537</v>
      </c>
      <c r="B76" s="119" t="str">
        <f t="shared" si="2"/>
        <v>(火)</v>
      </c>
      <c r="C76" s="118">
        <f t="shared" si="4"/>
        <v>11293</v>
      </c>
      <c r="D76" s="118">
        <v>11293</v>
      </c>
      <c r="E76" s="120">
        <v>0</v>
      </c>
    </row>
    <row r="77" spans="1:5">
      <c r="A77" s="126">
        <v>44536</v>
      </c>
      <c r="B77" s="119" t="str">
        <f t="shared" si="2"/>
        <v>(月)</v>
      </c>
      <c r="C77" s="118">
        <f t="shared" si="4"/>
        <v>9422</v>
      </c>
      <c r="D77" s="118">
        <v>9422</v>
      </c>
      <c r="E77" s="120">
        <v>0</v>
      </c>
    </row>
    <row r="78" spans="1:5">
      <c r="A78" s="126">
        <v>44535</v>
      </c>
      <c r="B78" s="119" t="str">
        <f t="shared" si="2"/>
        <v>(日)</v>
      </c>
      <c r="C78" s="118">
        <f t="shared" si="4"/>
        <v>622</v>
      </c>
      <c r="D78" s="118">
        <v>622</v>
      </c>
      <c r="E78" s="120">
        <v>0</v>
      </c>
    </row>
    <row r="79" spans="1:5">
      <c r="A79" s="126">
        <v>44534</v>
      </c>
      <c r="B79" s="119" t="str">
        <f t="shared" si="2"/>
        <v>(土)</v>
      </c>
      <c r="C79" s="118">
        <f t="shared" si="4"/>
        <v>2475</v>
      </c>
      <c r="D79" s="118">
        <v>2475</v>
      </c>
      <c r="E79" s="120">
        <v>0</v>
      </c>
    </row>
    <row r="80" spans="1:5">
      <c r="A80" s="126">
        <v>44533</v>
      </c>
      <c r="B80" s="119" t="str">
        <f t="shared" si="2"/>
        <v>(金)</v>
      </c>
      <c r="C80" s="118">
        <f t="shared" si="4"/>
        <v>9417</v>
      </c>
      <c r="D80" s="118">
        <v>9417</v>
      </c>
      <c r="E80" s="120">
        <v>0</v>
      </c>
    </row>
    <row r="81" spans="1:5">
      <c r="A81" s="126">
        <v>44532</v>
      </c>
      <c r="B81" s="119" t="str">
        <f t="shared" si="2"/>
        <v>(木)</v>
      </c>
      <c r="C81" s="118">
        <f t="shared" si="4"/>
        <v>3780</v>
      </c>
      <c r="D81" s="118">
        <v>3780</v>
      </c>
      <c r="E81" s="120">
        <v>0</v>
      </c>
    </row>
    <row r="82" spans="1:5">
      <c r="A82" s="126">
        <v>44531</v>
      </c>
      <c r="B82" s="119" t="str">
        <f t="shared" si="2"/>
        <v>(水)</v>
      </c>
      <c r="C82" s="118">
        <f t="shared" si="4"/>
        <v>4716</v>
      </c>
      <c r="D82" s="118">
        <v>4716</v>
      </c>
      <c r="E82" s="120">
        <v>0</v>
      </c>
    </row>
    <row r="83" spans="1:5">
      <c r="A83" s="75"/>
      <c r="B83" s="75"/>
      <c r="C83" s="75"/>
    </row>
    <row r="84" spans="1:5">
      <c r="A84" s="75" t="s">
        <v>325</v>
      </c>
      <c r="B84" s="75"/>
    </row>
    <row r="85" spans="1:5">
      <c r="A85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2022-02-17T16:39:26Z</dcterms:modified>
</cp:coreProperties>
</file>