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210BD3A-D540-4941-9BD3-DE481A76BB9D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7" i="9" l="1"/>
  <c r="B77" i="9"/>
  <c r="C76" i="9"/>
  <c r="B76" i="9"/>
  <c r="C75" i="9"/>
  <c r="B75" i="9"/>
  <c r="C74" i="9"/>
  <c r="B74" i="9"/>
  <c r="C73" i="9"/>
  <c r="B73" i="9"/>
  <c r="C72" i="9"/>
  <c r="B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<sst xmlns="http://schemas.openxmlformats.org/spreadsheetml/2006/main" count="32748" uniqueCount="345">
  <si>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</si>
  <si>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</si>
  <si>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</si>
  <si>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</si>
  <si>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</si>
  <si>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</si>
  <si>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</si>
  <si>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</si>
  <si>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</si>
  <si>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</si>
  <si>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</si>
  <si>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</si>
  <si>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</si>
  <si>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</si>
  <si>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</si>
  <si>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</si>
  <si>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</si>
  <si>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</si>
  <si>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</si>
  <si>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</si>
  <si>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</si>
  <si>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</si>
  <si>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</si>
  <si>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</si>
  <si>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</si>
  <si>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</si>
  <si>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</si>
  <si>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</si>
  <si>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</si>
  <si>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</si>
  <si>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</si>
  <si>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</si>
  <si>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</si>
  <si>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</si>
  <si>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</si>
  <si>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</si>
  <si>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</si>
  <si>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</si>
  <si>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</si>
  <si>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</si>
  <si>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</si>
  <si>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</si>
  <si>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</si>
  <si>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</si>
  <si>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</si>
  <si>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</si>
  <si>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</si>
  <si>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</si>
  <si>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</si>
  <si>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</si>
  <si>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</si>
  <si>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</si>
  <si>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</si>
  <si>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</si>
  <si>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</si>
  <si>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</si>
  <si>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</si>
  <si>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</si>
  <si>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</si>
  <si>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</si>
  <si>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</si>
  <si>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</si>
  <si>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</si>
  <si>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</si>
  <si>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</si>
  <si>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</si>
  <si>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</si>
  <si>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</si>
  <si>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</si>
  <si>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</si>
  <si>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</si>
  <si>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</si>
  <si>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</si>
  <si>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</si>
  <si>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</si>
  <si>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</si>
  <si>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</si>
  <si>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</si>
  <si>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</si>
  <si>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</si>
  <si>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</si>
  <si>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</si>
  <si>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</si>
  <si>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</si>
  <si>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</si>
  <si>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</si>
  <si>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</si>
  <si>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</si>
  <si>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</si>
  <si>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</si>
  <si>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</si>
  <si>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</si>
  <si>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</si>
  <si>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</si>
  <si>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</si>
  <si>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</si>
  <si>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</si>
  <si>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</si>
  <si>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</si>
  <si>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</si>
  <si>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</si>
  <si>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</si>
  <si>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</si>
  <si>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</si>
  <si>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</si>
  <si>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</si>
  <si>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</si>
  <si>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</si>
  <si>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</si>
  <si>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</si>
  <si>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</si>
  <si>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</si>
  <si>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</si>
  <si>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</si>
  <si>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</si>
  <si>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</si>
  <si>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</si>
  <si>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</si>
  <si>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</si>
  <si>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</si>
  <si>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</si>
  <si>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</si>
  <si>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</si>
  <si>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</si>
  <si>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</si>
  <si>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</si>
  <si>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</si>
  <si>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</si>
  <si>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</si>
  <si>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</si>
  <si>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</si>
  <si>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</si>
  <si>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</si>
  <si>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</si>
  <si>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</si>
  <si>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</si>
  <si>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</si>
  <si>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</si>
  <si>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</si>
  <si>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</si>
  <si>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</si>
  <si>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</si>
  <si>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</si>
  <si>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</si>
  <si>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</si>
  <si>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</si>
  <si>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</si>
  <si>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</si>
  <si>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</si>
  <si>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</si>
  <si>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</si>
  <si>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</si>
  <si>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</si>
  <si>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</si>
  <si>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</si>
  <si>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</si>
  <si>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</si>
  <si>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</si>
  <si>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</si>
  <si>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</si>
  <si>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</si>
  <si>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</si>
  <si>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</si>
  <si>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</si>
  <si>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</si>
  <si>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</si>
  <si>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</si>
  <si>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</si>
  <si>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</si>
  <si>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</si>
  <si>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</si>
  <si>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</si>
  <si>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</si>
  <si>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</si>
  <si>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</si>
  <si>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</si>
  <si>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</si>
  <si>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</si>
  <si>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</si>
  <si>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</si>
  <si>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</si>
  <si>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</si>
  <si>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</si>
  <si>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</si>
  <si>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</si>
  <si>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</si>
  <si>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</si>
  <si>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</si>
  <si>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</si>
  <si>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</si>
  <si>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</si>
  <si>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</si>
  <si>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</si>
  <si>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</si>
  <si>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</si>
  <si>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</si>
  <si>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</si>
  <si>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</si>
  <si>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</si>
  <si>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</si>
  <si>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</si>
  <si>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</si>
  <si>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</si>
  <si>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</si>
  <si>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</si>
  <si>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</si>
  <si>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</si>
  <si>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</si>
  <si>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</si>
  <si>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</si>
  <si>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</si>
  <si>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</si>
  <si>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</si>
  <si>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</si>
  <si>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</si>
  <si>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</si>
  <si>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</si>
  <si>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</si>
  <si>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</si>
  <si>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</si>
  <si>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</si>
  <si>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</si>
  <si>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</si>
  <si>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</si>
  <si>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</si>
  <si>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</si>
  <si>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</si>
  <si>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</si>
  <si>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</si>
  <si>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</si>
  <si>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</si>
  <si>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</si>
  <si>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</si>
  <si>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</si>
  <si>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</si>
  <si>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</si>
  <si>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</si>
  <si>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</si>
  <si>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</si>
  <si>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</si>
  <si>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</si>
  <si>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</si>
  <si>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</si>
  <si>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</si>
  <si>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</si>
  <si>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</si>
  <si>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</si>
  <si>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</si>
  <si>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</si>
  <si>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</si>
  <si>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</si>
  <si>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</si>
  <si>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</si>
  <si>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</si>
  <si>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</si>
  <si>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</si>
  <si>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</si>
  <si>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</si>
  <si>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</si>
  <si>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</si>
  <si>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</si>
  <si>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</si>
  <si>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</si>
  <si>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</si>
  <si>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</si>
  <si>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</si>
  <si>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</si>
  <si>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</si>
  <si>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</si>
  <si>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</si>
  <si>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</si>
  <si>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</si>
  <si>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</si>
  <si>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</si>
  <si>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</si>
  <si>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</si>
  <si>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</si>
  <si>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</si>
  <si>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</si>
  <si>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</si>
  <si>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</si>
  <si>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</si>
  <si>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</si>
  <si>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</si>
  <si>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</si>
  <si>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</si>
  <si>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</si>
  <si>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</si>
  <si>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</si>
  <si>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</si>
  <si>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</si>
  <si>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</si>
  <si>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</si>
  <si>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</si>
  <si>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</si>
  <si>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</si>
  <si>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</si>
  <si>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</si>
  <si>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</si>
  <si>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</si>
  <si>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</si>
  <si>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</si>
  <si>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</si>
  <si>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</si>
  <si>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</si>
  <si>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</si>
  <si>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</si>
  <si>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</si>
  <si>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</si>
  <si>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</si>
  <si>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</si>
  <si>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</si>
  <si>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</si>
  <si>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</si>
  <si>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</si>
  <si>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</si>
  <si>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</si>
  <si>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</si>
  <si>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</si>
  <si>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</si>
  <si>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</si>
  <si>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</si>
  <si>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</si>
  <si>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</si>
  <si>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</si>
  <si>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</si>
  <si>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</si>
  <si>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</si>
  <si>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</si>
  <si>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</si>
  <si>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</si>
  <si>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</si>
  <si>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</si>
  <si>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</si>
  <si>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</si>
  <si>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</si>
  <si>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</si>
  <si>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</si>
  <si>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</si>
  <si>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</si>
  <si>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</si>
  <si>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　　高齢者施設等従事者向け優先接種の接種実績は、7月30日までの接種実績を集計・公表予定。</t>
    <phoneticPr fontId="1"/>
  </si>
  <si>
    <t>（7月29日公表時点）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</si>
  <si>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　　7月27日・28日公表において、医療従事者等向け優先接種の接種実績は、兵庫県、沖縄県の接種実績のみ集計し、それ以降の公表においては全都道府県の集計を終了。</t>
    <phoneticPr fontId="1"/>
  </si>
  <si>
    <t>並び替え以降</t>
    <rPh sb="0" eb="1">
      <t>ナラ</t>
    </rPh>
    <rPh sb="2" eb="3">
      <t>カ</t>
    </rPh>
    <rPh sb="4" eb="6">
      <t>イコウ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</si>
</sst>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83"/>
  <sheetViews>
    <sheetView workbookViewId="0">
      <pane ySplit="1" topLeftCell="A1250" activePane="bottomLeft" state="frozen"/>
      <selection activeCell="A23361" sqref="A23361:H23407"/>
      <selection pane="bottomLeft" activeCell="A23361" sqref="A23361:H2340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31438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17981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14384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25092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40285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8016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8917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97797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148756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186309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186790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203333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36242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24289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282732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251996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281507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19945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294927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40316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24774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7137</v>
      </c>
      <c r="P1320" s="27">
        <v>822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8170</v>
      </c>
      <c r="P1323" s="27">
        <v>739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9492</v>
      </c>
      <c r="P1326" s="27">
        <v>878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312911</v>
      </c>
      <c r="P1329" s="27">
        <v>70171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140831</v>
      </c>
      <c r="P1332" s="27">
        <v>51801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59930</v>
      </c>
      <c r="P1335" s="27">
        <v>6746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73060</v>
      </c>
      <c r="P1338" s="27">
        <v>8048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255107</v>
      </c>
      <c r="P1341" s="27">
        <v>92006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214922</v>
      </c>
      <c r="P1344" s="27">
        <v>115328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238318</v>
      </c>
      <c r="P1347" s="27">
        <v>142945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245727</v>
      </c>
      <c r="P1350" s="27">
        <v>169353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230434</v>
      </c>
      <c r="P1353" s="27">
        <v>182712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135670</v>
      </c>
      <c r="P1356" s="27">
        <v>30451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185501</v>
      </c>
      <c r="P1359" s="27">
        <v>21689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339023</v>
      </c>
      <c r="P1362" s="27">
        <v>261219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340540</v>
      </c>
      <c r="P1365" s="27">
        <v>214331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387795</v>
      </c>
      <c r="P1368" s="27">
        <v>240636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394662</v>
      </c>
      <c r="P1371" s="27">
        <v>132569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370951</v>
      </c>
      <c r="P1374" s="27">
        <v>198964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280170</v>
      </c>
      <c r="P1377" s="27">
        <v>40249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322883</v>
      </c>
      <c r="P1380" s="27">
        <v>24224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573687</v>
      </c>
      <c r="P1383" s="27">
        <v>203425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592959</v>
      </c>
      <c r="P1386" s="27">
        <v>62285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655400</v>
      </c>
      <c r="P1389" s="27">
        <v>60716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627130</v>
      </c>
      <c r="P1392" s="27">
        <v>102124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606119</v>
      </c>
      <c r="P1395" s="27">
        <v>117273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466331</v>
      </c>
      <c r="P1398" s="27">
        <v>56362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457603</v>
      </c>
      <c r="P1401" s="27">
        <v>64305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657467</v>
      </c>
      <c r="P1404" s="27">
        <v>230815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697011</v>
      </c>
      <c r="P1407" s="27">
        <v>199837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722269</v>
      </c>
      <c r="P1410" s="27">
        <v>221915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713526</v>
      </c>
      <c r="P1413" s="27">
        <v>216025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701293</v>
      </c>
      <c r="P1416" s="27">
        <v>207948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607106</v>
      </c>
      <c r="P1419" s="27">
        <v>123290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556756</v>
      </c>
      <c r="P1422" s="27">
        <v>177911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755578</v>
      </c>
      <c r="P1425" s="27">
        <v>314308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775382</v>
      </c>
      <c r="P1428" s="27">
        <v>309325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754622</v>
      </c>
      <c r="P1431" s="27">
        <v>370770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725164</v>
      </c>
      <c r="P1434" s="27">
        <v>369140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733087</v>
      </c>
      <c r="P1437" s="27">
        <v>344647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643853</v>
      </c>
      <c r="P1440" s="27">
        <v>267860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588210</v>
      </c>
      <c r="P1443" s="27">
        <v>313750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675285</v>
      </c>
      <c r="P1446" s="27">
        <v>524760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672237</v>
      </c>
      <c r="P1449" s="27">
        <v>535761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657116</v>
      </c>
      <c r="P1452" s="27">
        <v>589081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672433</v>
      </c>
      <c r="P1455" s="27">
        <v>581904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648739</v>
      </c>
      <c r="P1458" s="27">
        <v>554135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639405</v>
      </c>
      <c r="P1461" s="27">
        <v>432035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639056</v>
      </c>
      <c r="P1464" s="27">
        <v>433887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699800</v>
      </c>
      <c r="P1467" s="27">
        <v>615826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692332</v>
      </c>
      <c r="P1470" s="27">
        <v>638221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697948</v>
      </c>
      <c r="P1473" s="27">
        <v>669267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676313</v>
      </c>
      <c r="P1476" s="27">
        <v>676311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667246</v>
      </c>
      <c r="P1479" s="27">
        <v>682470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666701</v>
      </c>
      <c r="P1482" s="27">
        <v>577471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700754</v>
      </c>
      <c r="P1485" s="27">
        <v>533073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661481</v>
      </c>
      <c r="P1488" s="27">
        <v>703636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657690</v>
      </c>
      <c r="P1491" s="27">
        <v>734476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668728</v>
      </c>
      <c r="P1494" s="27">
        <v>721257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467879</v>
      </c>
      <c r="P1497" s="27">
        <v>686472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400327</v>
      </c>
      <c r="P1500" s="27">
        <v>692586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697422</v>
      </c>
      <c r="P1503" s="27">
        <v>597842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696456</v>
      </c>
      <c r="P1506" s="27">
        <v>542207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750747</v>
      </c>
      <c r="P1509" s="27">
        <v>646178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773030</v>
      </c>
      <c r="P1512" s="27">
        <v>654763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794939</v>
      </c>
      <c r="P1515" s="27">
        <v>628048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779164</v>
      </c>
      <c r="P1518" s="27">
        <v>628360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764390</v>
      </c>
      <c r="P1521" s="27">
        <v>622856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795433</v>
      </c>
      <c r="P1524" s="27">
        <v>613506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604532</v>
      </c>
      <c r="P1527" s="27">
        <v>625345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657667</v>
      </c>
      <c r="P1530" s="27">
        <v>661555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665790</v>
      </c>
      <c r="P1533" s="27">
        <v>640316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653917</v>
      </c>
      <c r="P1536" s="27">
        <v>647883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637133</v>
      </c>
      <c r="P1539" s="27">
        <v>619634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644769</v>
      </c>
      <c r="P1542" s="27">
        <v>593519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644417</v>
      </c>
      <c r="P1545" s="27">
        <v>616507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501781</v>
      </c>
      <c r="P1548" s="27">
        <v>653013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407736</v>
      </c>
      <c r="P1551" s="27">
        <v>648791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562953</v>
      </c>
      <c r="P1554" s="27">
        <v>604647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491934</v>
      </c>
      <c r="P1557" s="27">
        <v>628801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220739</v>
      </c>
      <c r="P1560" s="27">
        <v>282359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162939</v>
      </c>
      <c r="P1563" s="27">
        <v>208274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326638</v>
      </c>
      <c r="P1566" s="27">
        <v>672675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293726</v>
      </c>
      <c r="P1569" s="27">
        <v>628472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354095</v>
      </c>
      <c r="P1572" s="27">
        <v>643785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355634</v>
      </c>
      <c r="P1575" s="27">
        <v>584796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279468</v>
      </c>
      <c r="P1578" s="27">
        <v>463567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>
        <v>0</v>
      </c>
      <c r="P1581">
        <v>0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>
        <v>0</v>
      </c>
      <c r="P1582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>
        <v>0</v>
      </c>
      <c r="P158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407"/>
  <sheetViews>
    <sheetView workbookViewId="0">
      <pane xSplit="1" ySplit="1" topLeftCell="B23391" activePane="bottomRight" state="frozen"/>
      <selection activeCell="O1257" sqref="O1257:P1577"/>
      <selection pane="topRight" activeCell="O1257" sqref="O1257:P1577"/>
      <selection pane="bottomLeft" activeCell="O1257" sqref="O1257:P1577"/>
      <selection pane="bottomRight" activeCell="A23361" sqref="A23361:H2340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44406</v>
      </c>
      <c r="B3" s="26" t="s">
        <v>153</v>
      </c>
      <c r="C3" s="26">
        <f>IF(D21="", "", D21)</f>
        <v>888822</v>
      </c>
      <c r="D3" s="26">
        <f>IF(C21="", "", C21)</f>
        <v>17317572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47829</v>
      </c>
      <c r="I3" s="26" t="str">
        <f t="shared" si="1"/>
        <v/>
      </c>
      <c r="J3" s="26">
        <f t="shared" si="1"/>
        <v>539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824070</v>
      </c>
      <c r="N3" s="26">
        <f t="shared" si="2"/>
        <v>15153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44406</v>
      </c>
      <c r="B4" s="26" t="s">
        <v>154</v>
      </c>
      <c r="C4" s="26">
        <f>IF(D22="", "", D22)</f>
        <v>3456</v>
      </c>
      <c r="D4" s="26">
        <f>IF(C22="", "", C22)</f>
        <v>880187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3287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44406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29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17317572</v>
      </c>
      <c r="D12" s="46">
        <v>888822</v>
      </c>
      <c r="E12" s="46">
        <v>47829</v>
      </c>
      <c r="F12" s="46">
        <v>539</v>
      </c>
      <c r="G12" s="46">
        <v>824070</v>
      </c>
      <c r="H12" s="46">
        <v>15153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880187</v>
      </c>
      <c r="D13" s="46">
        <v>3456</v>
      </c>
      <c r="E13" s="46">
        <v>162</v>
      </c>
      <c r="F13" s="46">
        <v>0</v>
      </c>
      <c r="G13" s="46">
        <v>3287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18198588</v>
      </c>
      <c r="D15" s="45">
        <f t="shared" si="3"/>
        <v>892293</v>
      </c>
      <c r="E15" s="45">
        <f t="shared" si="3"/>
        <v>47991</v>
      </c>
      <c r="F15" s="45">
        <f t="shared" si="3"/>
        <v>539</v>
      </c>
      <c r="G15" s="45">
        <f t="shared" si="3"/>
        <v>827372</v>
      </c>
      <c r="H15" s="45">
        <f t="shared" si="3"/>
        <v>15160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17317572</v>
      </c>
      <c r="D21" s="28">
        <f t="shared" si="4"/>
        <v>888822</v>
      </c>
      <c r="E21" s="3"/>
      <c r="F21" s="3"/>
      <c r="G21" s="3"/>
      <c r="H21" s="3"/>
      <c r="I21" s="28">
        <f>E12</f>
        <v>47829</v>
      </c>
      <c r="J21" s="3"/>
      <c r="K21" s="28">
        <f>F12</f>
        <v>539</v>
      </c>
      <c r="L21" s="3"/>
      <c r="M21" s="3"/>
      <c r="N21" s="16">
        <f>G21</f>
        <v>0</v>
      </c>
      <c r="O21" s="28">
        <f t="shared" ref="O21:P23" si="5">G12</f>
        <v>824070</v>
      </c>
      <c r="P21" s="28">
        <f t="shared" si="5"/>
        <v>15153</v>
      </c>
    </row>
    <row r="22" spans="1:16" x14ac:dyDescent="0.55000000000000004">
      <c r="B22" s="26" t="s">
        <v>167</v>
      </c>
      <c r="C22" s="28">
        <f t="shared" si="4"/>
        <v>880187</v>
      </c>
      <c r="D22" s="28">
        <f t="shared" si="4"/>
        <v>3456</v>
      </c>
      <c r="E22" s="3"/>
      <c r="F22" s="3"/>
      <c r="G22" s="3"/>
      <c r="H22" s="3"/>
      <c r="I22" s="28">
        <f>E13</f>
        <v>162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3287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18198588</v>
      </c>
      <c r="D24" s="26">
        <f t="shared" si="6"/>
        <v>892293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47991</v>
      </c>
      <c r="J24" s="26">
        <f t="shared" si="6"/>
        <v>0</v>
      </c>
      <c r="K24" s="26">
        <f t="shared" si="6"/>
        <v>539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827372</v>
      </c>
      <c r="P24" s="26">
        <f t="shared" si="6"/>
        <v>15160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28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44405</v>
      </c>
      <c r="C5" s="30" t="s">
        <v>7</v>
      </c>
      <c r="D5" s="40">
        <f>IFERROR(INT(TRIM(SUBSTITUTE(VLOOKUP($A5&amp;"*",各都道府県の状況!$A:$I,D$3,FALSE), "※5", ""))), "")</f>
        <v>43630</v>
      </c>
      <c r="E5" s="40">
        <f>IFERROR(INT(TRIM(SUBSTITUTE(VLOOKUP($A5&amp;"*",各都道府県の状況!$A:$I,E$3,FALSE), "※5", ""))), "")</f>
        <v>844385</v>
      </c>
      <c r="F5" s="40">
        <f>IFERROR(INT(TRIM(SUBSTITUTE(VLOOKUP($A5&amp;"*",各都道府県の状況!$A:$I,F$3,FALSE), "※5", ""))), "")</f>
        <v>40965</v>
      </c>
      <c r="G5" s="40">
        <f>IFERROR(INT(TRIM(SUBSTITUTE(VLOOKUP($A5&amp;"*",各都道府県の状況!$A:$I,G$3,FALSE), "※5", ""))), "")</f>
        <v>1424</v>
      </c>
      <c r="H5" s="40">
        <f>IFERROR(INT(TRIM(SUBSTITUTE(VLOOKUP($A5&amp;"*",各都道府県の状況!$A:$I,H$3,FALSE), "※5", ""))), "")</f>
        <v>1149</v>
      </c>
      <c r="I5" s="40">
        <f>IFERROR(INT(TRIM(SUBSTITUTE(VLOOKUP($A5&amp;"*",各都道府県の状況!$A:$I,I$3,FALSE), "※5", ""))), "")</f>
        <v>5</v>
      </c>
      <c r="J5" s="2"/>
    </row>
    <row r="6" spans="1:10" x14ac:dyDescent="0.55000000000000004">
      <c r="A6" s="12" t="s">
        <v>182</v>
      </c>
      <c r="B6" s="13">
        <f t="shared" si="0"/>
        <v>44405</v>
      </c>
      <c r="C6" s="30" t="s">
        <v>11</v>
      </c>
      <c r="D6" s="40">
        <f>IFERROR(INT(TRIM(SUBSTITUTE(VLOOKUP($A6&amp;"*",各都道府県の状況!$A:$I,D$3,FALSE), "※5", ""))), "")</f>
        <v>2636</v>
      </c>
      <c r="E6" s="40">
        <f>IFERROR(INT(TRIM(SUBSTITUTE(VLOOKUP($A6&amp;"*",各都道府県の状況!$A:$I,E$3,FALSE), "※5", ""))), "")</f>
        <v>55558</v>
      </c>
      <c r="F6" s="40">
        <f>IFERROR(INT(TRIM(SUBSTITUTE(VLOOKUP($A6&amp;"*",各都道府県の状況!$A:$I,F$3,FALSE), "※5", ""))), "")</f>
        <v>2543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62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44405</v>
      </c>
      <c r="C7" s="30" t="s">
        <v>12</v>
      </c>
      <c r="D7" s="40">
        <f>IFERROR(INT(TRIM(SUBSTITUTE(VLOOKUP($A7&amp;"*",各都道府県の状況!$A:$I,D$3,FALSE), "※5", ""))), "")</f>
        <v>1950</v>
      </c>
      <c r="E7" s="40">
        <f>IFERROR(INT(TRIM(SUBSTITUTE(VLOOKUP($A7&amp;"*",各都道府県の状況!$A:$I,E$3,FALSE), "※5", ""))), "")</f>
        <v>92810</v>
      </c>
      <c r="F7" s="40">
        <f>IFERROR(INT(TRIM(SUBSTITUTE(VLOOKUP($A7&amp;"*",各都道府県の状況!$A:$I,F$3,FALSE), "※5", ""))), "")</f>
        <v>1797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106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44405</v>
      </c>
      <c r="C8" s="30" t="s">
        <v>13</v>
      </c>
      <c r="D8" s="40">
        <f>IFERROR(INT(TRIM(SUBSTITUTE(VLOOKUP($A8&amp;"*",各都道府県の状況!$A:$I,D$3,FALSE), "※5", ""))), "")</f>
        <v>9755</v>
      </c>
      <c r="E8" s="40">
        <f>IFERROR(INT(TRIM(SUBSTITUTE(VLOOKUP($A8&amp;"*",各都道府県の状況!$A:$I,E$3,FALSE), "※5", ""))), "")</f>
        <v>170646</v>
      </c>
      <c r="F8" s="40">
        <f>IFERROR(INT(TRIM(SUBSTITUTE(VLOOKUP($A8&amp;"*",各都道府県の状況!$A:$I,F$3,FALSE), "※5", ""))), "")</f>
        <v>9438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195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44405</v>
      </c>
      <c r="C9" s="30" t="s">
        <v>14</v>
      </c>
      <c r="D9" s="40">
        <f>IFERROR(INT(TRIM(SUBSTITUTE(VLOOKUP($A9&amp;"*",各都道府県の状況!$A:$I,D$3,FALSE), "※5", ""))), "")</f>
        <v>1001</v>
      </c>
      <c r="E9" s="40">
        <f>IFERROR(INT(TRIM(SUBSTITUTE(VLOOKUP($A9&amp;"*",各都道府県の状況!$A:$I,E$3,FALSE), "※5", ""))), "")</f>
        <v>17219</v>
      </c>
      <c r="F9" s="40">
        <f>IFERROR(INT(TRIM(SUBSTITUTE(VLOOKUP($A9&amp;"*",各都道府県の状況!$A:$I,F$3,FALSE), "※5", ""))), "")</f>
        <v>955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26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44405</v>
      </c>
      <c r="C10" s="30" t="s">
        <v>15</v>
      </c>
      <c r="D10" s="40">
        <f>IFERROR(INT(TRIM(SUBSTITUTE(VLOOKUP($A10&amp;"*",各都道府県の状況!$A:$I,D$3,FALSE), "※5", ""))), "")</f>
        <v>2101</v>
      </c>
      <c r="E10" s="40">
        <f>IFERROR(INT(TRIM(SUBSTITUTE(VLOOKUP($A10&amp;"*",各都道府県の状況!$A:$I,E$3,FALSE), "※5", ""))), "")</f>
        <v>70601</v>
      </c>
      <c r="F10" s="40">
        <f>IFERROR(INT(TRIM(SUBSTITUTE(VLOOKUP($A10&amp;"*",各都道府県の状況!$A:$I,F$3,FALSE), "※5", ""))), "")</f>
        <v>2033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21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44405</v>
      </c>
      <c r="C11" s="30" t="s">
        <v>16</v>
      </c>
      <c r="D11" s="40">
        <f>IFERROR(INT(TRIM(SUBSTITUTE(VLOOKUP($A11&amp;"*",各都道府県の状況!$A:$I,D$3,FALSE), "※5", ""))), "")</f>
        <v>5499</v>
      </c>
      <c r="E11" s="40">
        <f>IFERROR(INT(TRIM(SUBSTITUTE(VLOOKUP($A11&amp;"*",各都道府県の状況!$A:$I,E$3,FALSE), "※5", ""))), "")</f>
        <v>306984</v>
      </c>
      <c r="F11" s="40">
        <f>IFERROR(INT(TRIM(SUBSTITUTE(VLOOKUP($A11&amp;"*",各都道府県の状況!$A:$I,F$3,FALSE), "※5", ""))), "")</f>
        <v>5010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327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44405</v>
      </c>
      <c r="C12" s="30" t="s">
        <v>17</v>
      </c>
      <c r="D12" s="40">
        <f>IFERROR(INT(TRIM(SUBSTITUTE(VLOOKUP($A12&amp;"*",各都道府県の状況!$A:$I,D$3,FALSE), "※5", ""))), "")</f>
        <v>11901</v>
      </c>
      <c r="E12" s="40">
        <f>IFERROR(INT(TRIM(SUBSTITUTE(VLOOKUP($A12&amp;"*",各都道府県の状況!$A:$I,E$3,FALSE), "※5", ""))), "")</f>
        <v>34677</v>
      </c>
      <c r="F12" s="40">
        <f>IFERROR(INT(TRIM(SUBSTITUTE(VLOOKUP($A12&amp;"*",各都道府県の状況!$A:$I,F$3,FALSE), "※5", ""))), "")</f>
        <v>11001</v>
      </c>
      <c r="G12" s="40">
        <f>IFERROR(INT(TRIM(SUBSTITUTE(VLOOKUP($A12&amp;"*",各都道府県の状況!$A:$I,G$3,FALSE), "※5", ""))), "")</f>
        <v>167</v>
      </c>
      <c r="H12" s="40">
        <f>IFERROR(INT(TRIM(SUBSTITUTE(VLOOKUP($A12&amp;"*",各都道府県の状況!$A:$I,H$3,FALSE), "※5", ""))), "")</f>
        <v>733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44405</v>
      </c>
      <c r="C13" s="30" t="s">
        <v>18</v>
      </c>
      <c r="D13" s="40">
        <f>IFERROR(INT(TRIM(SUBSTITUTE(VLOOKUP($A13&amp;"*",各都道府県の状況!$A:$I,D$3,FALSE), "※5", ""))), "")</f>
        <v>7892</v>
      </c>
      <c r="E13" s="40">
        <f>IFERROR(INT(TRIM(SUBSTITUTE(VLOOKUP($A13&amp;"*",各都道府県の状況!$A:$I,E$3,FALSE), "※5", ""))), "")</f>
        <v>324418</v>
      </c>
      <c r="F13" s="40">
        <f>IFERROR(INT(TRIM(SUBSTITUTE(VLOOKUP($A13&amp;"*",各都道府県の状況!$A:$I,F$3,FALSE), "※5", ""))), "")</f>
        <v>7315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493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44405</v>
      </c>
      <c r="C14" s="30" t="s">
        <v>19</v>
      </c>
      <c r="D14" s="40">
        <f>IFERROR(INT(TRIM(SUBSTITUTE(VLOOKUP($A14&amp;"*",各都道府県の状況!$A:$I,D$3,FALSE), "※5", ""))), "")</f>
        <v>8447</v>
      </c>
      <c r="E14" s="40">
        <f>IFERROR(INT(TRIM(SUBSTITUTE(VLOOKUP($A14&amp;"*",各都道府県の状況!$A:$I,E$3,FALSE), "※5", ""))), "")</f>
        <v>211976</v>
      </c>
      <c r="F14" s="40">
        <f>IFERROR(INT(TRIM(SUBSTITUTE(VLOOKUP($A14&amp;"*",各都道府県の状況!$A:$I,F$3,FALSE), "※5", ""))), "")</f>
        <v>8013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279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44405</v>
      </c>
      <c r="C15" s="30" t="s">
        <v>20</v>
      </c>
      <c r="D15" s="40">
        <f>IFERROR(INT(TRIM(SUBSTITUTE(VLOOKUP($A15&amp;"*",各都道府県の状況!$A:$I,D$3,FALSE), "※5", ""))), "")</f>
        <v>54191</v>
      </c>
      <c r="E15" s="40">
        <f>IFERROR(INT(TRIM(SUBSTITUTE(VLOOKUP($A15&amp;"*",各都道府県の状況!$A:$I,E$3,FALSE), "※5", ""))), "")</f>
        <v>1068851</v>
      </c>
      <c r="F15" s="40">
        <f>IFERROR(INT(TRIM(SUBSTITUTE(VLOOKUP($A15&amp;"*",各都道府県の状況!$A:$I,F$3,FALSE), "※5", ""))), "")</f>
        <v>48058</v>
      </c>
      <c r="G15" s="40">
        <f>IFERROR(INT(TRIM(SUBSTITUTE(VLOOKUP($A15&amp;"*",各都道府県の状況!$A:$I,G$3,FALSE), "※5", ""))), "")</f>
        <v>847</v>
      </c>
      <c r="H15" s="40">
        <f>IFERROR(INT(TRIM(SUBSTITUTE(VLOOKUP($A15&amp;"*",各都道府県の状況!$A:$I,H$3,FALSE), "※5", ""))), "")</f>
        <v>5286</v>
      </c>
      <c r="I15" s="40">
        <f>IFERROR(INT(TRIM(SUBSTITUTE(VLOOKUP($A15&amp;"*",各都道府県の状況!$A:$I,I$3,FALSE), "※5", ""))), "")</f>
        <v>50</v>
      </c>
    </row>
    <row r="16" spans="1:10" x14ac:dyDescent="0.55000000000000004">
      <c r="A16" s="12" t="s">
        <v>192</v>
      </c>
      <c r="B16" s="13">
        <f t="shared" si="0"/>
        <v>44405</v>
      </c>
      <c r="C16" s="30" t="s">
        <v>21</v>
      </c>
      <c r="D16" s="40">
        <f>IFERROR(INT(TRIM(SUBSTITUTE(VLOOKUP($A16&amp;"*",各都道府県の状況!$A:$I,D$3,FALSE), "※5", ""))), "")</f>
        <v>47057</v>
      </c>
      <c r="E16" s="40">
        <f>IFERROR(INT(TRIM(SUBSTITUTE(VLOOKUP($A16&amp;"*",各都道府県の状況!$A:$I,E$3,FALSE), "※5", ""))), "")</f>
        <v>767625</v>
      </c>
      <c r="F16" s="40">
        <f>IFERROR(INT(TRIM(SUBSTITUTE(VLOOKUP($A16&amp;"*",各都道府県の状況!$A:$I,F$3,FALSE), "※5", ""))), "")</f>
        <v>43115</v>
      </c>
      <c r="G16" s="40">
        <f>IFERROR(INT(TRIM(SUBSTITUTE(VLOOKUP($A16&amp;"*",各都道府県の状況!$A:$I,G$3,FALSE), "※5", ""))), "")</f>
        <v>731</v>
      </c>
      <c r="H16" s="40">
        <f>IFERROR(INT(TRIM(SUBSTITUTE(VLOOKUP($A16&amp;"*",各都道府県の状況!$A:$I,H$3,FALSE), "※5", ""))), "")</f>
        <v>3211</v>
      </c>
      <c r="I16" s="40">
        <f>IFERROR(INT(TRIM(SUBSTITUTE(VLOOKUP($A16&amp;"*",各都道府県の状況!$A:$I,I$3,FALSE), "※5", ""))), "")</f>
        <v>24</v>
      </c>
    </row>
    <row r="17" spans="1:9" x14ac:dyDescent="0.55000000000000004">
      <c r="A17" s="12" t="s">
        <v>193</v>
      </c>
      <c r="B17" s="13">
        <f t="shared" si="0"/>
        <v>44405</v>
      </c>
      <c r="C17" s="30" t="s">
        <v>22</v>
      </c>
      <c r="D17" s="40">
        <f>IFERROR(INT(TRIM(SUBSTITUTE(VLOOKUP($A17&amp;"*",各都道府県の状況!$A:$I,D$3,FALSE), "※5", ""))), "")</f>
        <v>206745</v>
      </c>
      <c r="E17" s="40">
        <f>IFERROR(INT(TRIM(SUBSTITUTE(VLOOKUP($A17&amp;"*",各都道府県の状況!$A:$I,E$3,FALSE), "※5", ""))), "")</f>
        <v>2774218</v>
      </c>
      <c r="F17" s="40">
        <f>IFERROR(INT(TRIM(SUBSTITUTE(VLOOKUP($A17&amp;"*",各都道府県の状況!$A:$I,F$3,FALSE), "※5", ""))), "")</f>
        <v>188116</v>
      </c>
      <c r="G17" s="40">
        <f>IFERROR(INT(TRIM(SUBSTITUTE(VLOOKUP($A17&amp;"*",各都道府県の状況!$A:$I,G$3,FALSE), "※5", ""))), "")</f>
        <v>2285</v>
      </c>
      <c r="H17" s="40">
        <f>IFERROR(INT(TRIM(SUBSTITUTE(VLOOKUP($A17&amp;"*",各都道府県の状況!$A:$I,H$3,FALSE), "※5", ""))), "")</f>
        <v>16344</v>
      </c>
      <c r="I17" s="40">
        <f>IFERROR(INT(TRIM(SUBSTITUTE(VLOOKUP($A17&amp;"*",各都道府県の状況!$A:$I,I$3,FALSE), "※5", ""))), "")</f>
        <v>80</v>
      </c>
    </row>
    <row r="18" spans="1:9" x14ac:dyDescent="0.55000000000000004">
      <c r="A18" s="12" t="s">
        <v>194</v>
      </c>
      <c r="B18" s="13">
        <f t="shared" si="0"/>
        <v>44405</v>
      </c>
      <c r="C18" s="30" t="s">
        <v>23</v>
      </c>
      <c r="D18" s="40">
        <f>IFERROR(INT(TRIM(SUBSTITUTE(VLOOKUP($A18&amp;"*",各都道府県の状況!$A:$I,D$3,FALSE), "※5", ""))), "")</f>
        <v>79188</v>
      </c>
      <c r="E18" s="40">
        <f>IFERROR(INT(TRIM(SUBSTITUTE(VLOOKUP($A18&amp;"*",各都道府県の状況!$A:$I,E$3,FALSE), "※5", ""))), "")</f>
        <v>1147899</v>
      </c>
      <c r="F18" s="40">
        <f>IFERROR(INT(TRIM(SUBSTITUTE(VLOOKUP($A18&amp;"*",各都道府県の状況!$A:$I,F$3,FALSE), "※5", ""))), "")</f>
        <v>73192</v>
      </c>
      <c r="G18" s="40">
        <f>IFERROR(INT(TRIM(SUBSTITUTE(VLOOKUP($A18&amp;"*",各都道府県の状況!$A:$I,G$3,FALSE), "※5", ""))), "")</f>
        <v>983</v>
      </c>
      <c r="H18" s="40">
        <f>IFERROR(INT(TRIM(SUBSTITUTE(VLOOKUP($A18&amp;"*",各都道府県の状況!$A:$I,H$3,FALSE), "※5", ""))), "")</f>
        <v>5013</v>
      </c>
      <c r="I18" s="40">
        <f>IFERROR(INT(TRIM(SUBSTITUTE(VLOOKUP($A18&amp;"*",各都道府県の状況!$A:$I,I$3,FALSE), "※5", ""))), "")</f>
        <v>59</v>
      </c>
    </row>
    <row r="19" spans="1:9" x14ac:dyDescent="0.55000000000000004">
      <c r="A19" s="12" t="s">
        <v>195</v>
      </c>
      <c r="B19" s="13">
        <f t="shared" si="0"/>
        <v>44405</v>
      </c>
      <c r="C19" s="30" t="s">
        <v>24</v>
      </c>
      <c r="D19" s="40">
        <f>IFERROR(INT(TRIM(SUBSTITUTE(VLOOKUP($A19&amp;"*",各都道府県の状況!$A:$I,D$3,FALSE), "※5", ""))), "")</f>
        <v>3864</v>
      </c>
      <c r="E19" s="40">
        <f>IFERROR(INT(TRIM(SUBSTITUTE(VLOOKUP($A19&amp;"*",各都道府県の状況!$A:$I,E$3,FALSE), "※5", ""))), "")</f>
        <v>192945</v>
      </c>
      <c r="F19" s="40">
        <f>IFERROR(INT(TRIM(SUBSTITUTE(VLOOKUP($A19&amp;"*",各都道府県の状況!$A:$I,F$3,FALSE), "※5", ""))), "")</f>
        <v>3530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280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44405</v>
      </c>
      <c r="C20" s="30" t="s">
        <v>25</v>
      </c>
      <c r="D20" s="40">
        <f>IFERROR(INT(TRIM(SUBSTITUTE(VLOOKUP($A20&amp;"*",各都道府県の状況!$A:$I,D$3,FALSE), "※5", ""))), "")</f>
        <v>2199</v>
      </c>
      <c r="E20" s="40">
        <f>IFERROR(INT(TRIM(SUBSTITUTE(VLOOKUP($A20&amp;"*",各都道府県の状況!$A:$I,E$3,FALSE), "※5", ""))), "")</f>
        <v>81135</v>
      </c>
      <c r="F20" s="40">
        <f>IFERROR(INT(TRIM(SUBSTITUTE(VLOOKUP($A20&amp;"*",各都道府県の状況!$A:$I,F$3,FALSE), "※5", ""))), "")</f>
        <v>2046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115</v>
      </c>
      <c r="I20" s="40">
        <f>IFERROR(INT(TRIM(SUBSTITUTE(VLOOKUP($A20&amp;"*",各都道府県の状況!$A:$I,I$3,FALSE), "※5", ""))), "")</f>
        <v>3</v>
      </c>
    </row>
    <row r="21" spans="1:9" x14ac:dyDescent="0.55000000000000004">
      <c r="A21" s="12" t="s">
        <v>197</v>
      </c>
      <c r="B21" s="13">
        <f t="shared" si="0"/>
        <v>44405</v>
      </c>
      <c r="C21" s="30" t="s">
        <v>26</v>
      </c>
      <c r="D21" s="40">
        <f>IFERROR(INT(TRIM(SUBSTITUTE(VLOOKUP($A21&amp;"*",各都道府県の状況!$A:$I,D$3,FALSE), "※5", ""))), "")</f>
        <v>4811</v>
      </c>
      <c r="E21" s="40">
        <f>IFERROR(INT(TRIM(SUBSTITUTE(VLOOKUP($A21&amp;"*",各都道府県の状況!$A:$I,E$3,FALSE), "※5", ""))), "")</f>
        <v>134716</v>
      </c>
      <c r="F21" s="40">
        <f>IFERROR(INT(TRIM(SUBSTITUTE(VLOOKUP($A21&amp;"*",各都道府県の状況!$A:$I,F$3,FALSE), "※5", ""))), "")</f>
        <v>4092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593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44405</v>
      </c>
      <c r="C22" s="30" t="s">
        <v>27</v>
      </c>
      <c r="D22" s="40">
        <f>IFERROR(INT(TRIM(SUBSTITUTE(VLOOKUP($A22&amp;"*",各都道府県の状況!$A:$I,D$3,FALSE), "※5", ""))), "")</f>
        <v>1520</v>
      </c>
      <c r="E22" s="40">
        <f>IFERROR(INT(TRIM(SUBSTITUTE(VLOOKUP($A22&amp;"*",各都道府県の状況!$A:$I,E$3,FALSE), "※5", ""))), "")</f>
        <v>77896</v>
      </c>
      <c r="F22" s="40">
        <f>IFERROR(INT(TRIM(SUBSTITUTE(VLOOKUP($A22&amp;"*",各都道府県の状況!$A:$I,F$3,FALSE), "※5", ""))), "")</f>
        <v>1378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106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44405</v>
      </c>
      <c r="C23" s="30" t="s">
        <v>28</v>
      </c>
      <c r="D23" s="40">
        <f>IFERROR(INT(TRIM(SUBSTITUTE(VLOOKUP($A23&amp;"*",各都道府県の状況!$A:$I,D$3,FALSE), "※5", ""))), "")</f>
        <v>2302</v>
      </c>
      <c r="E23" s="40">
        <f>IFERROR(INT(TRIM(SUBSTITUTE(VLOOKUP($A23&amp;"*",各都道府県の状況!$A:$I,E$3,FALSE), "※5", ""))), "")</f>
        <v>69775</v>
      </c>
      <c r="F23" s="40">
        <f>IFERROR(INT(TRIM(SUBSTITUTE(VLOOKUP($A23&amp;"*",各都道府県の状況!$A:$I,F$3,FALSE), "※5", ""))), "")</f>
        <v>2170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111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44405</v>
      </c>
      <c r="C24" s="30" t="s">
        <v>29</v>
      </c>
      <c r="D24" s="40">
        <f>IFERROR(INT(TRIM(SUBSTITUTE(VLOOKUP($A24&amp;"*",各都道府県の状況!$A:$I,D$3,FALSE), "※5", ""))), "")</f>
        <v>5189</v>
      </c>
      <c r="E24" s="40">
        <f>IFERROR(INT(TRIM(SUBSTITUTE(VLOOKUP($A24&amp;"*",各都道府県の状況!$A:$I,E$3,FALSE), "※5", ""))), "")</f>
        <v>223879</v>
      </c>
      <c r="F24" s="40">
        <f>IFERROR(INT(TRIM(SUBSTITUTE(VLOOKUP($A24&amp;"*",各都道府県の状況!$A:$I,F$3,FALSE), "※5", ""))), "")</f>
        <v>5071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97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44405</v>
      </c>
      <c r="C25" s="30" t="s">
        <v>30</v>
      </c>
      <c r="D25" s="40">
        <f>IFERROR(INT(TRIM(SUBSTITUTE(VLOOKUP($A25&amp;"*",各都道府県の状況!$A:$I,D$3,FALSE), "※5", ""))), "")</f>
        <v>9705</v>
      </c>
      <c r="E25" s="40">
        <f>IFERROR(INT(TRIM(SUBSTITUTE(VLOOKUP($A25&amp;"*",各都道府県の状況!$A:$I,E$3,FALSE), "※5", ""))), "")</f>
        <v>291917</v>
      </c>
      <c r="F25" s="40">
        <f>IFERROR(INT(TRIM(SUBSTITUTE(VLOOKUP($A25&amp;"*",各都道府県の状況!$A:$I,F$3,FALSE), "※5", ""))), "")</f>
        <v>9379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138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44405</v>
      </c>
      <c r="C26" s="30" t="s">
        <v>31</v>
      </c>
      <c r="D26" s="40">
        <f>IFERROR(INT(TRIM(SUBSTITUTE(VLOOKUP($A26&amp;"*",各都道府県の状況!$A:$I,D$3,FALSE), "※5", ""))), "")</f>
        <v>10473</v>
      </c>
      <c r="E26" s="40">
        <f>IFERROR(INT(TRIM(SUBSTITUTE(VLOOKUP($A26&amp;"*",各都道府県の状況!$A:$I,E$3,FALSE), "※5", ""))), "")</f>
        <v>444768</v>
      </c>
      <c r="F26" s="40">
        <f>IFERROR(INT(TRIM(SUBSTITUTE(VLOOKUP($A26&amp;"*",各都道府県の状況!$A:$I,F$3,FALSE), "※5", ""))), "")</f>
        <v>9561</v>
      </c>
      <c r="G26" s="40">
        <f>IFERROR(INT(TRIM(SUBSTITUTE(VLOOKUP($A26&amp;"*",各都道府県の状況!$A:$I,G$3,FALSE), "※5", ""))), "")</f>
        <v>155</v>
      </c>
      <c r="H26" s="40">
        <f>IFERROR(INT(TRIM(SUBSTITUTE(VLOOKUP($A26&amp;"*",各都道府県の状況!$A:$I,H$3,FALSE), "※5", ""))), "")</f>
        <v>757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44405</v>
      </c>
      <c r="C27" s="30" t="s">
        <v>32</v>
      </c>
      <c r="D27" s="40">
        <f>IFERROR(INT(TRIM(SUBSTITUTE(VLOOKUP($A27&amp;"*",各都道府県の状況!$A:$I,D$3,FALSE), "※5", ""))), "")</f>
        <v>52980</v>
      </c>
      <c r="E27" s="40">
        <f>IFERROR(INT(TRIM(SUBSTITUTE(VLOOKUP($A27&amp;"*",各都道府県の状況!$A:$I,E$3,FALSE), "※5", ""))), "")</f>
        <v>911316</v>
      </c>
      <c r="F27" s="40">
        <f>IFERROR(INT(TRIM(SUBSTITUTE(VLOOKUP($A27&amp;"*",各都道府県の状況!$A:$I,F$3,FALSE), "※5", ""))), "")</f>
        <v>50872</v>
      </c>
      <c r="G27" s="40">
        <f>IFERROR(INT(TRIM(SUBSTITUTE(VLOOKUP($A27&amp;"*",各都道府県の状況!$A:$I,G$3,FALSE), "※5", ""))), "")</f>
        <v>1005</v>
      </c>
      <c r="H27" s="40">
        <f>IFERROR(INT(TRIM(SUBSTITUTE(VLOOKUP($A27&amp;"*",各都道府県の状況!$A:$I,H$3,FALSE), "※5", ""))), "")</f>
        <v>1103</v>
      </c>
      <c r="I27" s="40">
        <f>IFERROR(INT(TRIM(SUBSTITUTE(VLOOKUP($A27&amp;"*",各都道府県の状況!$A:$I,I$3,FALSE), "※5", ""))), "")</f>
        <v>8</v>
      </c>
    </row>
    <row r="28" spans="1:9" x14ac:dyDescent="0.55000000000000004">
      <c r="A28" s="12" t="s">
        <v>204</v>
      </c>
      <c r="B28" s="13">
        <f t="shared" si="0"/>
        <v>44405</v>
      </c>
      <c r="C28" s="30" t="s">
        <v>33</v>
      </c>
      <c r="D28" s="40">
        <f>IFERROR(INT(TRIM(SUBSTITUTE(VLOOKUP($A28&amp;"*",各都道府県の状況!$A:$I,D$3,FALSE), "※5", ""))), "")</f>
        <v>5652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5489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191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44405</v>
      </c>
      <c r="C29" s="30" t="s">
        <v>34</v>
      </c>
      <c r="D29" s="40">
        <f>IFERROR(INT(TRIM(SUBSTITUTE(VLOOKUP($A29&amp;"*",各都道府県の状況!$A:$I,D$3,FALSE), "※5", ""))), "")</f>
        <v>5886</v>
      </c>
      <c r="E29" s="40">
        <f>IFERROR(INT(TRIM(SUBSTITUTE(VLOOKUP($A29&amp;"*",各都道府県の状況!$A:$I,E$3,FALSE), "※5", ""))), "")</f>
        <v>167554</v>
      </c>
      <c r="F29" s="40">
        <f>IFERROR(INT(TRIM(SUBSTITUTE(VLOOKUP($A29&amp;"*",各都道府県の状況!$A:$I,F$3,FALSE), "※5", ""))), "")</f>
        <v>5596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197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44405</v>
      </c>
      <c r="C30" s="30" t="s">
        <v>35</v>
      </c>
      <c r="D30" s="40">
        <f>IFERROR(INT(TRIM(SUBSTITUTE(VLOOKUP($A30&amp;"*",各都道府県の状況!$A:$I,D$3,FALSE), "※5", ""))), "")</f>
        <v>17802</v>
      </c>
      <c r="E30" s="40">
        <f>IFERROR(INT(TRIM(SUBSTITUTE(VLOOKUP($A30&amp;"*",各都道府県の状況!$A:$I,E$3,FALSE), "※5", ""))), "")</f>
        <v>307360</v>
      </c>
      <c r="F30" s="40">
        <f>IFERROR(INT(TRIM(SUBSTITUTE(VLOOKUP($A30&amp;"*",各都道府県の状況!$A:$I,F$3,FALSE), "※5", ""))), "")</f>
        <v>16847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531</v>
      </c>
      <c r="I30" s="40">
        <f>IFERROR(INT(TRIM(SUBSTITUTE(VLOOKUP($A30&amp;"*",各都道府県の状況!$A:$I,I$3,FALSE), "※5", ""))), "")</f>
        <v>8</v>
      </c>
    </row>
    <row r="31" spans="1:9" x14ac:dyDescent="0.55000000000000004">
      <c r="A31" s="12" t="s">
        <v>207</v>
      </c>
      <c r="B31" s="13">
        <f t="shared" si="0"/>
        <v>44405</v>
      </c>
      <c r="C31" s="30" t="s">
        <v>36</v>
      </c>
      <c r="D31" s="40">
        <f>IFERROR(INT(TRIM(SUBSTITUTE(VLOOKUP($A31&amp;"*",各都道府県の状況!$A:$I,D$3,FALSE), "※5", ""))), "")</f>
        <v>111281</v>
      </c>
      <c r="E31" s="40">
        <f>IFERROR(INT(TRIM(SUBSTITUTE(VLOOKUP($A31&amp;"*",各都道府県の状況!$A:$I,E$3,FALSE), "※5", ""))), "")</f>
        <v>2423110</v>
      </c>
      <c r="F31" s="40">
        <f>IFERROR(INT(TRIM(SUBSTITUTE(VLOOKUP($A31&amp;"*",各都道府県の状況!$A:$I,F$3,FALSE), "※5", ""))), "")</f>
        <v>103193</v>
      </c>
      <c r="G31" s="40">
        <f>IFERROR(INT(TRIM(SUBSTITUTE(VLOOKUP($A31&amp;"*",各都道府県の状況!$A:$I,G$3,FALSE), "※5", ""))), "")</f>
        <v>2719</v>
      </c>
      <c r="H31" s="40">
        <f>IFERROR(INT(TRIM(SUBSTITUTE(VLOOKUP($A31&amp;"*",各都道府県の状況!$A:$I,H$3,FALSE), "※5", ""))), "")</f>
        <v>4464</v>
      </c>
      <c r="I31" s="40">
        <f>IFERROR(INT(TRIM(SUBSTITUTE(VLOOKUP($A31&amp;"*",各都道府県の状況!$A:$I,I$3,FALSE), "※5", ""))), "")</f>
        <v>160</v>
      </c>
    </row>
    <row r="32" spans="1:9" x14ac:dyDescent="0.55000000000000004">
      <c r="A32" s="12" t="s">
        <v>208</v>
      </c>
      <c r="B32" s="13">
        <f t="shared" si="0"/>
        <v>44405</v>
      </c>
      <c r="C32" s="30" t="s">
        <v>37</v>
      </c>
      <c r="D32" s="40">
        <f>IFERROR(INT(TRIM(SUBSTITUTE(VLOOKUP($A32&amp;"*",各都道府県の状況!$A:$I,D$3,FALSE), "※5", ""))), "")</f>
        <v>42860</v>
      </c>
      <c r="E32" s="40">
        <f>IFERROR(INT(TRIM(SUBSTITUTE(VLOOKUP($A32&amp;"*",各都道府県の状況!$A:$I,E$3,FALSE), "※5", ""))), "")</f>
        <v>548951</v>
      </c>
      <c r="F32" s="40">
        <f>IFERROR(INT(TRIM(SUBSTITUTE(VLOOKUP($A32&amp;"*",各都道府県の状況!$A:$I,F$3,FALSE), "※5", ""))), "")</f>
        <v>40506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1039</v>
      </c>
      <c r="I32" s="40">
        <f>IFERROR(INT(TRIM(SUBSTITUTE(VLOOKUP($A32&amp;"*",各都道府県の状況!$A:$I,I$3,FALSE), "※5", ""))), "")</f>
        <v>19</v>
      </c>
    </row>
    <row r="33" spans="1:9" x14ac:dyDescent="0.55000000000000004">
      <c r="A33" s="12" t="s">
        <v>209</v>
      </c>
      <c r="B33" s="13">
        <f t="shared" si="0"/>
        <v>44405</v>
      </c>
      <c r="C33" s="30" t="s">
        <v>38</v>
      </c>
      <c r="D33" s="40">
        <f>IFERROR(INT(TRIM(SUBSTITUTE(VLOOKUP($A33&amp;"*",各都道府県の状況!$A:$I,D$3,FALSE), "※5", ""))), "")</f>
        <v>8875</v>
      </c>
      <c r="E33" s="40">
        <f>IFERROR(INT(TRIM(SUBSTITUTE(VLOOKUP($A33&amp;"*",各都道府県の状況!$A:$I,E$3,FALSE), "※5", ""))), "")</f>
        <v>184628</v>
      </c>
      <c r="F33" s="40">
        <f>IFERROR(INT(TRIM(SUBSTITUTE(VLOOKUP($A33&amp;"*",各都道府県の状況!$A:$I,F$3,FALSE), "※5", ""))), "")</f>
        <v>8466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276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44405</v>
      </c>
      <c r="C34" s="30" t="s">
        <v>39</v>
      </c>
      <c r="D34" s="40">
        <f>IFERROR(INT(TRIM(SUBSTITUTE(VLOOKUP($A34&amp;"*",各都道府県の状況!$A:$I,D$3,FALSE), "※5", ""))), "")</f>
        <v>2856</v>
      </c>
      <c r="E34" s="40">
        <f>IFERROR(INT(TRIM(SUBSTITUTE(VLOOKUP($A34&amp;"*",各都道府県の状況!$A:$I,E$3,FALSE), "※5", ""))), "")</f>
        <v>43916</v>
      </c>
      <c r="F34" s="40">
        <f>IFERROR(INT(TRIM(SUBSTITUTE(VLOOKUP($A34&amp;"*",各都道府県の状況!$A:$I,F$3,FALSE), "※5", ""))), "")</f>
        <v>2650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94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44405</v>
      </c>
      <c r="C35" s="30" t="s">
        <v>40</v>
      </c>
      <c r="D35" s="40">
        <f>IFERROR(INT(TRIM(SUBSTITUTE(VLOOKUP($A35&amp;"*",各都道府県の状況!$A:$I,D$3,FALSE), "※5", ""))), "")</f>
        <v>683</v>
      </c>
      <c r="E35" s="40">
        <f>IFERROR(INT(TRIM(SUBSTITUTE(VLOOKUP($A35&amp;"*",各都道府県の状況!$A:$I,E$3,FALSE), "※5", ""))), "")</f>
        <v>96196</v>
      </c>
      <c r="F35" s="40">
        <f>IFERROR(INT(TRIM(SUBSTITUTE(VLOOKUP($A35&amp;"*",各都道府県の状況!$A:$I,F$3,FALSE), "※5", ""))), "")</f>
        <v>518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123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44405</v>
      </c>
      <c r="C36" s="30" t="s">
        <v>41</v>
      </c>
      <c r="D36" s="40">
        <f>IFERROR(INT(TRIM(SUBSTITUTE(VLOOKUP($A36&amp;"*",各都道府県の状況!$A:$I,D$3,FALSE), "※5", ""))), "")</f>
        <v>690</v>
      </c>
      <c r="E36" s="40">
        <f>IFERROR(INT(TRIM(SUBSTITUTE(VLOOKUP($A36&amp;"*",各都道府県の状況!$A:$I,E$3,FALSE), "※5", ""))), "")</f>
        <v>33691</v>
      </c>
      <c r="F36" s="40">
        <f>IFERROR(INT(TRIM(SUBSTITUTE(VLOOKUP($A36&amp;"*",各都道府県の状況!$A:$I,F$3,FALSE), "※5", ""))), "")</f>
        <v>584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104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44405</v>
      </c>
      <c r="C37" s="30" t="s">
        <v>42</v>
      </c>
      <c r="D37" s="40">
        <f>IFERROR(INT(TRIM(SUBSTITUTE(VLOOKUP($A37&amp;"*",各都道府県の状況!$A:$I,D$3,FALSE), "※5", ""))), "")</f>
        <v>7984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44405</v>
      </c>
      <c r="C38" s="30" t="s">
        <v>43</v>
      </c>
      <c r="D38" s="40">
        <f>IFERROR(INT(TRIM(SUBSTITUTE(VLOOKUP($A38&amp;"*",各都道府県の状況!$A:$I,D$3,FALSE), "※5", ""))), "")</f>
        <v>11912</v>
      </c>
      <c r="E38" s="40">
        <f>IFERROR(INT(TRIM(SUBSTITUTE(VLOOKUP($A38&amp;"*",各都道府県の状況!$A:$I,E$3,FALSE), "※5", ""))), "")</f>
        <v>587777</v>
      </c>
      <c r="F38" s="40">
        <f>IFERROR(INT(TRIM(SUBSTITUTE(VLOOKUP($A38&amp;"*",各都道府県の状況!$A:$I,F$3,FALSE), "※5", ""))), "")</f>
        <v>11506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178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44405</v>
      </c>
      <c r="C39" s="30" t="s">
        <v>44</v>
      </c>
      <c r="D39" s="40">
        <f>IFERROR(INT(TRIM(SUBSTITUTE(VLOOKUP($A39&amp;"*",各都道府県の状況!$A:$I,D$3,FALSE), "※5", ""))), "")</f>
        <v>3237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3111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46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44405</v>
      </c>
      <c r="C40" s="30" t="s">
        <v>45</v>
      </c>
      <c r="D40" s="40">
        <f>IFERROR(INT(TRIM(SUBSTITUTE(VLOOKUP($A40&amp;"*",各都道府県の状況!$A:$I,D$3,FALSE), "※5", ""))), "")</f>
        <v>1755</v>
      </c>
      <c r="E40" s="40">
        <f>IFERROR(INT(TRIM(SUBSTITUTE(VLOOKUP($A40&amp;"*",各都道府県の状況!$A:$I,E$3,FALSE), "※5", ""))), "")</f>
        <v>71287</v>
      </c>
      <c r="F40" s="40">
        <f>IFERROR(INT(TRIM(SUBSTITUTE(VLOOKUP($A40&amp;"*",各都道府県の状況!$A:$I,F$3,FALSE), "※5", ""))), "")</f>
        <v>1638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54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44405</v>
      </c>
      <c r="C41" s="30" t="s">
        <v>46</v>
      </c>
      <c r="D41" s="40">
        <f>IFERROR(INT(TRIM(SUBSTITUTE(VLOOKUP($A41&amp;"*",各都道府県の状況!$A:$I,D$3,FALSE), "※5", ""))), "")</f>
        <v>2182</v>
      </c>
      <c r="E41" s="40">
        <f>IFERROR(INT(TRIM(SUBSTITUTE(VLOOKUP($A41&amp;"*",各都道府県の状況!$A:$I,E$3,FALSE), "※5", ""))), "")</f>
        <v>92859</v>
      </c>
      <c r="F41" s="40">
        <f>IFERROR(INT(TRIM(SUBSTITUTE(VLOOKUP($A41&amp;"*",各都道府県の状況!$A:$I,F$3,FALSE), "※5", ""))), "")</f>
        <v>2103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51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44405</v>
      </c>
      <c r="C42" s="30" t="s">
        <v>47</v>
      </c>
      <c r="D42" s="40">
        <f>IFERROR(INT(TRIM(SUBSTITUTE(VLOOKUP($A42&amp;"*",各都道府県の状況!$A:$I,D$3,FALSE), "※5", ""))), "")</f>
        <v>2876</v>
      </c>
      <c r="E42" s="40">
        <f>IFERROR(INT(TRIM(SUBSTITUTE(VLOOKUP($A42&amp;"*",各都道府県の状況!$A:$I,E$3,FALSE), "※5", ""))), "")</f>
        <v>103172</v>
      </c>
      <c r="F42" s="40">
        <f>IFERROR(INT(TRIM(SUBSTITUTE(VLOOKUP($A42&amp;"*",各都道府県の状況!$A:$I,F$3,FALSE), "※5", ""))), "")</f>
        <v>2714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85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44405</v>
      </c>
      <c r="C43" s="30" t="s">
        <v>48</v>
      </c>
      <c r="D43" s="40">
        <f>IFERROR(INT(TRIM(SUBSTITUTE(VLOOKUP($A43&amp;"*",各都道府県の状況!$A:$I,D$3,FALSE), "※5", ""))), "")</f>
        <v>2031</v>
      </c>
      <c r="E43" s="40">
        <f>IFERROR(INT(TRIM(SUBSTITUTE(VLOOKUP($A43&amp;"*",各都道府県の状況!$A:$I,E$3,FALSE), "※5", ""))), "")</f>
        <v>62190</v>
      </c>
      <c r="F43" s="40">
        <f>IFERROR(INT(TRIM(SUBSTITUTE(VLOOKUP($A43&amp;"*",各都道府県の状況!$A:$I,F$3,FALSE), "※5", ""))), "")</f>
        <v>1930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72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44405</v>
      </c>
      <c r="C44" s="30" t="s">
        <v>49</v>
      </c>
      <c r="D44" s="40">
        <f>IFERROR(INT(TRIM(SUBSTITUTE(VLOOKUP($A44&amp;"*",各都道府県の状況!$A:$I,D$3,FALSE), "※5", ""))), "")</f>
        <v>38022</v>
      </c>
      <c r="E44" s="40">
        <f>IFERROR(INT(TRIM(SUBSTITUTE(VLOOKUP($A44&amp;"*",各都道府県の状況!$A:$I,E$3,FALSE), "※5", ""))), "")</f>
        <v>906061</v>
      </c>
      <c r="F44" s="40">
        <f>IFERROR(INT(TRIM(SUBSTITUTE(VLOOKUP($A44&amp;"*",各都道府県の状況!$A:$I,F$3,FALSE), "※5", ""))), "")</f>
        <v>35751</v>
      </c>
      <c r="G44" s="40">
        <f>IFERROR(INT(TRIM(SUBSTITUTE(VLOOKUP($A44&amp;"*",各都道府県の状況!$A:$I,G$3,FALSE), "※5", ""))), "")</f>
        <v>532</v>
      </c>
      <c r="H44" s="40">
        <f>IFERROR(INT(TRIM(SUBSTITUTE(VLOOKUP($A44&amp;"*",各都道府県の状況!$A:$I,H$3,FALSE), "※5", ""))), "")</f>
        <v>1334</v>
      </c>
      <c r="I44" s="40">
        <f>IFERROR(INT(TRIM(SUBSTITUTE(VLOOKUP($A44&amp;"*",各都道府県の状況!$A:$I,I$3,FALSE), "※5", ""))), "")</f>
        <v>8</v>
      </c>
    </row>
    <row r="45" spans="1:9" x14ac:dyDescent="0.55000000000000004">
      <c r="A45" s="12" t="s">
        <v>221</v>
      </c>
      <c r="B45" s="13">
        <f t="shared" si="0"/>
        <v>44405</v>
      </c>
      <c r="C45" s="30" t="s">
        <v>50</v>
      </c>
      <c r="D45" s="40">
        <f>IFERROR(INT(TRIM(SUBSTITUTE(VLOOKUP($A45&amp;"*",各都道府県の状況!$A:$I,D$3,FALSE), "※5", ""))), "")</f>
        <v>2674</v>
      </c>
      <c r="E45" s="40">
        <f>IFERROR(INT(TRIM(SUBSTITUTE(VLOOKUP($A45&amp;"*",各都道府県の状況!$A:$I,E$3,FALSE), "※5", ""))), "")</f>
        <v>62606</v>
      </c>
      <c r="F45" s="40">
        <f>IFERROR(INT(TRIM(SUBSTITUTE(VLOOKUP($A45&amp;"*",各都道府県の状況!$A:$I,F$3,FALSE), "※5", ""))), "")</f>
        <v>2609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56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44405</v>
      </c>
      <c r="C46" s="30" t="s">
        <v>51</v>
      </c>
      <c r="D46" s="40">
        <f>IFERROR(INT(TRIM(SUBSTITUTE(VLOOKUP($A46&amp;"*",各都道府県の状況!$A:$I,D$3,FALSE), "※5", ""))), "")</f>
        <v>3384</v>
      </c>
      <c r="E46" s="40">
        <f>IFERROR(INT(TRIM(SUBSTITUTE(VLOOKUP($A46&amp;"*",各都道府県の状況!$A:$I,E$3,FALSE), "※5", ""))), "")</f>
        <v>134979</v>
      </c>
      <c r="F46" s="40">
        <f>IFERROR(INT(TRIM(SUBSTITUTE(VLOOKUP($A46&amp;"*",各都道府県の状況!$A:$I,F$3,FALSE), "※5", ""))), "")</f>
        <v>3198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119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44405</v>
      </c>
      <c r="C47" s="30" t="s">
        <v>52</v>
      </c>
      <c r="D47" s="40">
        <f>IFERROR(INT(TRIM(SUBSTITUTE(VLOOKUP($A47&amp;"*",各都道府県の状況!$A:$I,D$3,FALSE), "※5", ""))), "")</f>
        <v>6761</v>
      </c>
      <c r="E47" s="40">
        <f>IFERROR(INT(TRIM(SUBSTITUTE(VLOOKUP($A47&amp;"*",各都道府県の状況!$A:$I,E$3,FALSE), "※5", ""))), "")</f>
        <v>84262</v>
      </c>
      <c r="F47" s="40">
        <f>IFERROR(INT(TRIM(SUBSTITUTE(VLOOKUP($A47&amp;"*",各都道府県の状況!$A:$I,F$3,FALSE), "※5", ""))), "")</f>
        <v>6435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205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44405</v>
      </c>
      <c r="C48" s="30" t="s">
        <v>53</v>
      </c>
      <c r="D48" s="40">
        <f>IFERROR(INT(TRIM(SUBSTITUTE(VLOOKUP($A48&amp;"*",各都道府県の状況!$A:$I,D$3,FALSE), "※5", ""))), "")</f>
        <v>3594</v>
      </c>
      <c r="E48" s="40">
        <f>IFERROR(INT(TRIM(SUBSTITUTE(VLOOKUP($A48&amp;"*",各都道府県の状況!$A:$I,E$3,FALSE), "※5", ""))), "")</f>
        <v>184120</v>
      </c>
      <c r="F48" s="40">
        <f>IFERROR(INT(TRIM(SUBSTITUTE(VLOOKUP($A48&amp;"*",各都道府県の状況!$A:$I,F$3,FALSE), "※5", ""))), "")</f>
        <v>3461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69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44405</v>
      </c>
      <c r="C49" s="30" t="s">
        <v>54</v>
      </c>
      <c r="D49" s="40">
        <f>IFERROR(INT(TRIM(SUBSTITUTE(VLOOKUP($A49&amp;"*",各都道府県の状況!$A:$I,D$3,FALSE), "※5", ""))), "")</f>
        <v>3190</v>
      </c>
      <c r="E49" s="40">
        <f>IFERROR(INT(TRIM(SUBSTITUTE(VLOOKUP($A49&amp;"*",各都道府県の状況!$A:$I,E$3,FALSE), "※5", ""))), "")</f>
        <v>45586</v>
      </c>
      <c r="F49" s="40">
        <f>IFERROR(INT(TRIM(SUBSTITUTE(VLOOKUP($A49&amp;"*",各都道府県の状況!$A:$I,F$3,FALSE), "※5", ""))), "")</f>
        <v>3086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66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44405</v>
      </c>
      <c r="C50" s="30" t="s">
        <v>55</v>
      </c>
      <c r="D50" s="40">
        <f>IFERROR(INT(TRIM(SUBSTITUTE(VLOOKUP($A50&amp;"*",各都道府県の状況!$A:$I,D$3,FALSE), "※5", ""))), "")</f>
        <v>3902</v>
      </c>
      <c r="E50" s="40">
        <f>IFERROR(INT(TRIM(SUBSTITUTE(VLOOKUP($A50&amp;"*",各都道府県の状況!$A:$I,E$3,FALSE), "※5", ""))), "")</f>
        <v>116877</v>
      </c>
      <c r="F50" s="40">
        <f>IFERROR(INT(TRIM(SUBSTITUTE(VLOOKUP($A50&amp;"*",各都道府県の状況!$A:$I,F$3,FALSE), "※5", ""))), "")</f>
        <v>3767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111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44405</v>
      </c>
      <c r="C51" s="30" t="s">
        <v>56</v>
      </c>
      <c r="D51" s="40">
        <f>IFERROR(INT(TRIM(SUBSTITUTE(VLOOKUP($A51&amp;"*",各都道府県の状況!$A:$I,D$3,FALSE), "※5", ""))), "")</f>
        <v>23548</v>
      </c>
      <c r="E51" s="40">
        <f>IFERROR(INT(TRIM(SUBSTITUTE(VLOOKUP($A51&amp;"*",各都道府県の状況!$A:$I,E$3,FALSE), "※5", ""))), "")</f>
        <v>278430</v>
      </c>
      <c r="F51" s="40">
        <f>IFERROR(INT(TRIM(SUBSTITUTE(VLOOKUP($A51&amp;"*",各都道府県の状況!$A:$I,F$3,FALSE), "※5", ""))), "")</f>
        <v>21595</v>
      </c>
      <c r="G51" s="40">
        <f>IFERROR(INT(TRIM(SUBSTITUTE(VLOOKUP($A51&amp;"*",各都道府県の状況!$A:$I,G$3,FALSE), "※5", ""))), "")</f>
        <v>233</v>
      </c>
      <c r="H51" s="40">
        <f>IFERROR(INT(TRIM(SUBSTITUTE(VLOOKUP($A51&amp;"*",各都道府県の状況!$A:$I,H$3,FALSE), "※5", ""))), "")</f>
        <v>1715</v>
      </c>
      <c r="I51" s="40">
        <f>IFERROR(INT(TRIM(SUBSTITUTE(VLOOKUP($A51&amp;"*",各都道府県の状況!$A:$I,I$3,FALSE), "※5", ""))), "")</f>
        <v>44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05" activePane="bottomLeft" state="frozen"/>
      <selection pane="bottomLeft" sqref="A1:O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7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  <c r="P4" s="113" t="s">
        <v>344</v>
      </c>
      <c r="Q4" s="113"/>
    </row>
    <row r="5" spans="1:17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4588</v>
      </c>
      <c r="I7" s="52">
        <f>IFERROR(VLOOKUP($A7, ワクチン一般接種!$A:$G, I$4, FALSE), 0)</f>
        <v>4588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31438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4085</v>
      </c>
      <c r="I8" s="52">
        <f>IFERROR(VLOOKUP($A8, ワクチン一般接種!$A:$G, I$4, FALSE), 0)</f>
        <v>4085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17981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4815</v>
      </c>
      <c r="I9" s="52">
        <f>IFERROR(VLOOKUP($A9, ワクチン一般接種!$A:$G, I$4, FALSE), 0)</f>
        <v>4815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14384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8455</v>
      </c>
      <c r="I10" s="52">
        <f>IFERROR(VLOOKUP($A10, ワクチン一般接種!$A:$G, I$4, FALSE), 0)</f>
        <v>8455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25092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10589</v>
      </c>
      <c r="I11" s="52">
        <f>IFERROR(VLOOKUP($A11, ワクチン一般接種!$A:$G, I$4, FALSE), 0)</f>
        <v>10589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40285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8016</v>
      </c>
      <c r="I12" s="52">
        <f>IFERROR(VLOOKUP($A12, ワクチン一般接種!$A:$G, I$4, FALSE), 0)</f>
        <v>8016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8016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8917</v>
      </c>
      <c r="I13" s="52">
        <f>IFERROR(VLOOKUP($A13, ワクチン一般接種!$A:$G, I$4, FALSE), 0)</f>
        <v>8917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8917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33072</v>
      </c>
      <c r="I14" s="52">
        <f>IFERROR(VLOOKUP($A14, ワクチン一般接種!$A:$G, I$4, FALSE), 0)</f>
        <v>33072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97797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50134</v>
      </c>
      <c r="I15" s="52">
        <f>IFERROR(VLOOKUP($A15, ワクチン一般接種!$A:$G, I$4, FALSE), 0)</f>
        <v>50134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148756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60121</v>
      </c>
      <c r="I16" s="52">
        <f>IFERROR(VLOOKUP($A16, ワクチン一般接種!$A:$G, I$4, FALSE), 0)</f>
        <v>60121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186309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58156</v>
      </c>
      <c r="I17" s="52">
        <f>IFERROR(VLOOKUP($A17, ワクチン一般接種!$A:$G, I$4, FALSE), 0)</f>
        <v>58156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186790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55344</v>
      </c>
      <c r="I18" s="52">
        <f>IFERROR(VLOOKUP($A18, ワクチン一般接種!$A:$G, I$4, FALSE), 0)</f>
        <v>55344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203333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36242</v>
      </c>
      <c r="I19" s="52">
        <f>IFERROR(VLOOKUP($A19, ワクチン一般接種!$A:$G, I$4, FALSE), 0)</f>
        <v>36242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36242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24289</v>
      </c>
      <c r="I20" s="52">
        <f>IFERROR(VLOOKUP($A20, ワクチン一般接種!$A:$G, I$4, FALSE), 0)</f>
        <v>24289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24289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61055</v>
      </c>
      <c r="I21" s="52">
        <f>IFERROR(VLOOKUP($A21, ワクチン一般接種!$A:$G, I$4, FALSE), 0)</f>
        <v>61055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282732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79927</v>
      </c>
      <c r="I22" s="52">
        <f>IFERROR(VLOOKUP($A22, ワクチン一般接種!$A:$G, I$4, FALSE), 0)</f>
        <v>79927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251996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87502</v>
      </c>
      <c r="I23" s="52">
        <f>IFERROR(VLOOKUP($A23, ワクチン一般接種!$A:$G, I$4, FALSE), 0)</f>
        <v>87502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281507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19945</v>
      </c>
      <c r="I24" s="52">
        <f>IFERROR(VLOOKUP($A24, ワクチン一般接種!$A:$G, I$4, FALSE), 0)</f>
        <v>19945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19945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67260</v>
      </c>
      <c r="I25" s="52">
        <f>IFERROR(VLOOKUP($A25, ワクチン一般接種!$A:$G, I$4, FALSE), 0)</f>
        <v>67260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294927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40316</v>
      </c>
      <c r="I26" s="52">
        <f>IFERROR(VLOOKUP($A26, ワクチン一般接種!$A:$G, I$4, FALSE), 0)</f>
        <v>40316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40316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24774</v>
      </c>
      <c r="I27" s="52">
        <f>IFERROR(VLOOKUP($A27, ワクチン一般接種!$A:$G, I$4, FALSE), 0)</f>
        <v>24774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24774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7959</v>
      </c>
      <c r="I28" s="52">
        <f>IFERROR(VLOOKUP($A28, ワクチン一般接種!$A:$G, I$4, FALSE), 0)</f>
        <v>7137</v>
      </c>
      <c r="J28" s="52">
        <f>IFERROR(VLOOKUP($A28, ワクチン一般接種!$A:$G, J$4, FALSE), 0)</f>
        <v>0</v>
      </c>
      <c r="K28" s="52">
        <f>IFERROR(VLOOKUP($A28, ワクチン一般接種!$A:$G, K$4, FALSE), 0)</f>
        <v>822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7137</v>
      </c>
      <c r="O28" s="53">
        <f t="shared" si="2"/>
        <v>822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8909</v>
      </c>
      <c r="I29" s="52">
        <f>IFERROR(VLOOKUP($A29, ワクチン一般接種!$A:$G, I$4, FALSE), 0)</f>
        <v>8170</v>
      </c>
      <c r="J29" s="52">
        <f>IFERROR(VLOOKUP($A29, ワクチン一般接種!$A:$G, J$4, FALSE), 0)</f>
        <v>0</v>
      </c>
      <c r="K29" s="52">
        <f>IFERROR(VLOOKUP($A29, ワクチン一般接種!$A:$G, K$4, FALSE), 0)</f>
        <v>739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8170</v>
      </c>
      <c r="O29" s="53">
        <f t="shared" si="2"/>
        <v>739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10370</v>
      </c>
      <c r="I30" s="52">
        <f>IFERROR(VLOOKUP($A30, ワクチン一般接種!$A:$G, I$4, FALSE), 0)</f>
        <v>9492</v>
      </c>
      <c r="J30" s="52">
        <f>IFERROR(VLOOKUP($A30, ワクチン一般接種!$A:$G, J$4, FALSE), 0)</f>
        <v>0</v>
      </c>
      <c r="K30" s="52">
        <f>IFERROR(VLOOKUP($A30, ワクチン一般接種!$A:$G, K$4, FALSE), 0)</f>
        <v>878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9492</v>
      </c>
      <c r="O30" s="53">
        <f t="shared" si="2"/>
        <v>878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51168</v>
      </c>
      <c r="I31" s="52">
        <f>IFERROR(VLOOKUP($A31, ワクチン一般接種!$A:$G, I$4, FALSE), 0)</f>
        <v>43933</v>
      </c>
      <c r="J31" s="52">
        <f>IFERROR(VLOOKUP($A31, ワクチン一般接種!$A:$G, J$4, FALSE), 0)</f>
        <v>0</v>
      </c>
      <c r="K31" s="52">
        <f>IFERROR(VLOOKUP($A31, ワクチン一般接種!$A:$G, K$4, FALSE), 0)</f>
        <v>7235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312911</v>
      </c>
      <c r="O31" s="53">
        <f t="shared" si="2"/>
        <v>70171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52288</v>
      </c>
      <c r="I32" s="52">
        <f>IFERROR(VLOOKUP($A32, ワクチン一般接種!$A:$G, I$4, FALSE), 0)</f>
        <v>43666</v>
      </c>
      <c r="J32" s="52">
        <f>IFERROR(VLOOKUP($A32, ワクチン一般接種!$A:$G, J$4, FALSE), 0)</f>
        <v>0</v>
      </c>
      <c r="K32" s="52">
        <f>IFERROR(VLOOKUP($A32, ワクチン一般接種!$A:$G, K$4, FALSE), 0)</f>
        <v>8622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140831</v>
      </c>
      <c r="O32" s="53">
        <f t="shared" si="2"/>
        <v>51801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66676</v>
      </c>
      <c r="I33" s="52">
        <f>IFERROR(VLOOKUP($A33, ワクチン一般接種!$A:$G, I$4, FALSE), 0)</f>
        <v>59930</v>
      </c>
      <c r="J33" s="52">
        <f>IFERROR(VLOOKUP($A33, ワクチン一般接種!$A:$G, J$4, FALSE), 0)</f>
        <v>0</v>
      </c>
      <c r="K33" s="52">
        <f>IFERROR(VLOOKUP($A33, ワクチン一般接種!$A:$G, K$4, FALSE), 0)</f>
        <v>6746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59930</v>
      </c>
      <c r="O33" s="53">
        <f t="shared" si="2"/>
        <v>6746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81108</v>
      </c>
      <c r="I34" s="52">
        <f>IFERROR(VLOOKUP($A34, ワクチン一般接種!$A:$G, I$4, FALSE), 0)</f>
        <v>73060</v>
      </c>
      <c r="J34" s="52">
        <f>IFERROR(VLOOKUP($A34, ワクチン一般接種!$A:$G, J$4, FALSE), 0)</f>
        <v>0</v>
      </c>
      <c r="K34" s="52">
        <f>IFERROR(VLOOKUP($A34, ワクチン一般接種!$A:$G, K$4, FALSE), 0)</f>
        <v>8048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73060</v>
      </c>
      <c r="O34" s="53">
        <f t="shared" si="2"/>
        <v>8048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123609</v>
      </c>
      <c r="I35" s="52">
        <f>IFERROR(VLOOKUP($A35, ワクチン一般接種!$A:$G, I$4, FALSE), 0)</f>
        <v>99852</v>
      </c>
      <c r="J35" s="52">
        <f>IFERROR(VLOOKUP($A35, ワクチン一般接種!$A:$G, J$4, FALSE), 0)</f>
        <v>0</v>
      </c>
      <c r="K35" s="52">
        <f>IFERROR(VLOOKUP($A35, ワクチン一般接種!$A:$G, K$4, FALSE), 0)</f>
        <v>23757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255107</v>
      </c>
      <c r="O35" s="53">
        <f t="shared" si="2"/>
        <v>92006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161512</v>
      </c>
      <c r="I36" s="52">
        <f>IFERROR(VLOOKUP($A36, ワクチン一般接種!$A:$G, I$4, FALSE), 0)</f>
        <v>124635</v>
      </c>
      <c r="J36" s="52">
        <f>IFERROR(VLOOKUP($A36, ワクチン一般接種!$A:$G, J$4, FALSE), 0)</f>
        <v>0</v>
      </c>
      <c r="K36" s="52">
        <f>IFERROR(VLOOKUP($A36, ワクチン一般接種!$A:$G, K$4, FALSE), 0)</f>
        <v>36877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214922</v>
      </c>
      <c r="O36" s="53">
        <f t="shared" si="2"/>
        <v>115328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199543</v>
      </c>
      <c r="I37" s="52">
        <f>IFERROR(VLOOKUP($A37, ワクチン一般接種!$A:$G, I$4, FALSE), 0)</f>
        <v>155359</v>
      </c>
      <c r="J37" s="52">
        <f>IFERROR(VLOOKUP($A37, ワクチン一般接種!$A:$G, J$4, FALSE), 0)</f>
        <v>0</v>
      </c>
      <c r="K37" s="52">
        <f>IFERROR(VLOOKUP($A37, ワクチン一般接種!$A:$G, K$4, FALSE), 0)</f>
        <v>44184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238318</v>
      </c>
      <c r="O37" s="53">
        <f t="shared" si="2"/>
        <v>142945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195941</v>
      </c>
      <c r="I38" s="52">
        <f>IFERROR(VLOOKUP($A38, ワクチン一般接種!$A:$G, I$4, FALSE), 0)</f>
        <v>152298</v>
      </c>
      <c r="J38" s="52">
        <f>IFERROR(VLOOKUP($A38, ワクチン一般接種!$A:$G, J$4, FALSE), 0)</f>
        <v>0</v>
      </c>
      <c r="K38" s="52">
        <f>IFERROR(VLOOKUP($A38, ワクチン一般接種!$A:$G, K$4, FALSE), 0)</f>
        <v>43643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245727</v>
      </c>
      <c r="O38" s="53">
        <f t="shared" si="2"/>
        <v>169353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170268</v>
      </c>
      <c r="I39" s="52">
        <f>IFERROR(VLOOKUP($A39, ワクチン一般接種!$A:$G, I$4, FALSE), 0)</f>
        <v>130941</v>
      </c>
      <c r="J39" s="52">
        <f>IFERROR(VLOOKUP($A39, ワクチン一般接種!$A:$G, J$4, FALSE), 0)</f>
        <v>0</v>
      </c>
      <c r="K39" s="52">
        <f>IFERROR(VLOOKUP($A39, ワクチン一般接種!$A:$G, K$4, FALSE), 0)</f>
        <v>39327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230434</v>
      </c>
      <c r="O39" s="53">
        <f t="shared" si="2"/>
        <v>182712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166121</v>
      </c>
      <c r="I40" s="52">
        <f>IFERROR(VLOOKUP($A40, ワクチン一般接種!$A:$G, I$4, FALSE), 0)</f>
        <v>135670</v>
      </c>
      <c r="J40" s="52">
        <f>IFERROR(VLOOKUP($A40, ワクチン一般接種!$A:$G, J$4, FALSE), 0)</f>
        <v>0</v>
      </c>
      <c r="K40" s="52">
        <f>IFERROR(VLOOKUP($A40, ワクチン一般接種!$A:$G, K$4, FALSE), 0)</f>
        <v>30451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135670</v>
      </c>
      <c r="O40" s="53">
        <f t="shared" si="2"/>
        <v>30451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207190</v>
      </c>
      <c r="I41" s="52">
        <f>IFERROR(VLOOKUP($A41, ワクチン一般接種!$A:$G, I$4, FALSE), 0)</f>
        <v>185501</v>
      </c>
      <c r="J41" s="52">
        <f>IFERROR(VLOOKUP($A41, ワクチン一般接種!$A:$G, J$4, FALSE), 0)</f>
        <v>0</v>
      </c>
      <c r="K41" s="52">
        <f>IFERROR(VLOOKUP($A41, ワクチン一般接種!$A:$G, K$4, FALSE), 0)</f>
        <v>21689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185501</v>
      </c>
      <c r="O41" s="53">
        <f t="shared" si="2"/>
        <v>21689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250676</v>
      </c>
      <c r="I42" s="52">
        <f>IFERROR(VLOOKUP($A42, ワクチン一般接種!$A:$G, I$4, FALSE), 0)</f>
        <v>205180</v>
      </c>
      <c r="J42" s="52">
        <f>IFERROR(VLOOKUP($A42, ワクチン一般接種!$A:$G, J$4, FALSE), 0)</f>
        <v>0</v>
      </c>
      <c r="K42" s="52">
        <f>IFERROR(VLOOKUP($A42, ワクチン一般接種!$A:$G, K$4, FALSE), 0)</f>
        <v>45496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339023</v>
      </c>
      <c r="O42" s="53">
        <f t="shared" si="2"/>
        <v>261219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304627</v>
      </c>
      <c r="I43" s="52">
        <f>IFERROR(VLOOKUP($A43, ワクチン一般接種!$A:$G, I$4, FALSE), 0)</f>
        <v>245963</v>
      </c>
      <c r="J43" s="52">
        <f>IFERROR(VLOOKUP($A43, ワクチン一般接種!$A:$G, J$4, FALSE), 0)</f>
        <v>0</v>
      </c>
      <c r="K43" s="52">
        <f>IFERROR(VLOOKUP($A43, ワクチン一般接種!$A:$G, K$4, FALSE), 0)</f>
        <v>58664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340540</v>
      </c>
      <c r="O43" s="53">
        <f t="shared" si="2"/>
        <v>214331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360565</v>
      </c>
      <c r="I44" s="52">
        <f>IFERROR(VLOOKUP($A44, ワクチン一般接種!$A:$G, I$4, FALSE), 0)</f>
        <v>299632</v>
      </c>
      <c r="J44" s="52">
        <f>IFERROR(VLOOKUP($A44, ワクチン一般接種!$A:$G, J$4, FALSE), 0)</f>
        <v>0</v>
      </c>
      <c r="K44" s="52">
        <f>IFERROR(VLOOKUP($A44, ワクチン一般接種!$A:$G, K$4, FALSE), 0)</f>
        <v>60933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387795</v>
      </c>
      <c r="O44" s="53">
        <f t="shared" si="2"/>
        <v>240636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336698</v>
      </c>
      <c r="I45" s="52">
        <f>IFERROR(VLOOKUP($A45, ワクチン一般接種!$A:$G, I$4, FALSE), 0)</f>
        <v>313240</v>
      </c>
      <c r="J45" s="52">
        <f>IFERROR(VLOOKUP($A45, ワクチン一般接種!$A:$G, J$4, FALSE), 0)</f>
        <v>0</v>
      </c>
      <c r="K45" s="52">
        <f>IFERROR(VLOOKUP($A45, ワクチン一般接種!$A:$G, K$4, FALSE), 0)</f>
        <v>23458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394662</v>
      </c>
      <c r="O45" s="53">
        <f t="shared" si="2"/>
        <v>132569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320894</v>
      </c>
      <c r="I46" s="52">
        <f>IFERROR(VLOOKUP($A46, ワクチン一般接種!$A:$G, I$4, FALSE), 0)</f>
        <v>271033</v>
      </c>
      <c r="J46" s="52">
        <f>IFERROR(VLOOKUP($A46, ワクチン一般接種!$A:$G, J$4, FALSE), 0)</f>
        <v>0</v>
      </c>
      <c r="K46" s="52">
        <f>IFERROR(VLOOKUP($A46, ワクチン一般接種!$A:$G, K$4, FALSE), 0)</f>
        <v>49861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370951</v>
      </c>
      <c r="O46" s="53">
        <f t="shared" si="2"/>
        <v>198964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320419</v>
      </c>
      <c r="I47" s="52">
        <f>IFERROR(VLOOKUP($A47, ワクチン一般接種!$A:$G, I$4, FALSE), 0)</f>
        <v>280170</v>
      </c>
      <c r="J47" s="52">
        <f>IFERROR(VLOOKUP($A47, ワクチン一般接種!$A:$G, J$4, FALSE), 0)</f>
        <v>0</v>
      </c>
      <c r="K47" s="52">
        <f>IFERROR(VLOOKUP($A47, ワクチン一般接種!$A:$G, K$4, FALSE), 0)</f>
        <v>40249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280170</v>
      </c>
      <c r="O47" s="53">
        <f t="shared" si="2"/>
        <v>40249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347107</v>
      </c>
      <c r="I48" s="52">
        <f>IFERROR(VLOOKUP($A48, ワクチン一般接種!$A:$G, I$4, FALSE), 0)</f>
        <v>322883</v>
      </c>
      <c r="J48" s="52">
        <f>IFERROR(VLOOKUP($A48, ワクチン一般接種!$A:$G, J$4, FALSE), 0)</f>
        <v>0</v>
      </c>
      <c r="K48" s="52">
        <f>IFERROR(VLOOKUP($A48, ワクチン一般接種!$A:$G, K$4, FALSE), 0)</f>
        <v>24224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322883</v>
      </c>
      <c r="O48" s="53">
        <f t="shared" si="2"/>
        <v>24224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446523</v>
      </c>
      <c r="I49" s="52">
        <f>IFERROR(VLOOKUP($A49, ワクチン一般接種!$A:$G, I$4, FALSE), 0)</f>
        <v>427109</v>
      </c>
      <c r="J49" s="52">
        <f>IFERROR(VLOOKUP($A49, ワクチン一般接種!$A:$G, J$4, FALSE), 0)</f>
        <v>9818</v>
      </c>
      <c r="K49" s="52">
        <f>IFERROR(VLOOKUP($A49, ワクチン一般接種!$A:$G, K$4, FALSE), 0)</f>
        <v>9596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573687</v>
      </c>
      <c r="O49" s="53">
        <f t="shared" si="2"/>
        <v>203425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515592</v>
      </c>
      <c r="I50" s="52">
        <f>IFERROR(VLOOKUP($A50, ワクチン一般接種!$A:$G, I$4, FALSE), 0)</f>
        <v>495588</v>
      </c>
      <c r="J50" s="52">
        <f>IFERROR(VLOOKUP($A50, ワクチン一般接種!$A:$G, J$4, FALSE), 0)</f>
        <v>9781</v>
      </c>
      <c r="K50" s="52">
        <f>IFERROR(VLOOKUP($A50, ワクチン一般接種!$A:$G, K$4, FALSE), 0)</f>
        <v>10223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592959</v>
      </c>
      <c r="O50" s="53">
        <f t="shared" si="2"/>
        <v>62285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573527</v>
      </c>
      <c r="I51" s="52">
        <f>IFERROR(VLOOKUP($A51, ワクチン一般接種!$A:$G, I$4, FALSE), 0)</f>
        <v>550522</v>
      </c>
      <c r="J51" s="52">
        <f>IFERROR(VLOOKUP($A51, ワクチン一般接種!$A:$G, J$4, FALSE), 0)</f>
        <v>11463</v>
      </c>
      <c r="K51" s="52">
        <f>IFERROR(VLOOKUP($A51, ワクチン一般接種!$A:$G, K$4, FALSE), 0)</f>
        <v>11542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655400</v>
      </c>
      <c r="O51" s="53">
        <f t="shared" si="2"/>
        <v>60716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584105</v>
      </c>
      <c r="I52" s="52">
        <f>IFERROR(VLOOKUP($A52, ワクチン一般接種!$A:$G, I$4, FALSE), 0)</f>
        <v>530484</v>
      </c>
      <c r="J52" s="52">
        <f>IFERROR(VLOOKUP($A52, ワクチン一般接種!$A:$G, J$4, FALSE), 0)</f>
        <v>12389</v>
      </c>
      <c r="K52" s="52">
        <f>IFERROR(VLOOKUP($A52, ワクチン一般接種!$A:$G, K$4, FALSE), 0)</f>
        <v>41232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627130</v>
      </c>
      <c r="O52" s="53">
        <f t="shared" si="2"/>
        <v>102124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558876</v>
      </c>
      <c r="I53" s="52">
        <f>IFERROR(VLOOKUP($A53, ワクチン一般接種!$A:$G, I$4, FALSE), 0)</f>
        <v>504133</v>
      </c>
      <c r="J53" s="52">
        <f>IFERROR(VLOOKUP($A53, ワクチン一般接種!$A:$G, J$4, FALSE), 0)</f>
        <v>14245</v>
      </c>
      <c r="K53" s="52">
        <f>IFERROR(VLOOKUP($A53, ワクチン一般接種!$A:$G, K$4, FALSE), 0)</f>
        <v>40498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606119</v>
      </c>
      <c r="O53" s="53">
        <f t="shared" si="2"/>
        <v>117273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522693</v>
      </c>
      <c r="I54" s="52">
        <f>IFERROR(VLOOKUP($A54, ワクチン一般接種!$A:$G, I$4, FALSE), 0)</f>
        <v>450813</v>
      </c>
      <c r="J54" s="52">
        <f>IFERROR(VLOOKUP($A54, ワクチン一般接種!$A:$G, J$4, FALSE), 0)</f>
        <v>15518</v>
      </c>
      <c r="K54" s="52">
        <f>IFERROR(VLOOKUP($A54, ワクチン一般接種!$A:$G, K$4, FALSE), 0)</f>
        <v>56362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466331</v>
      </c>
      <c r="O54" s="53">
        <f t="shared" si="2"/>
        <v>56362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521908</v>
      </c>
      <c r="I55" s="52">
        <f>IFERROR(VLOOKUP($A55, ワクチン一般接種!$A:$G, I$4, FALSE), 0)</f>
        <v>441707</v>
      </c>
      <c r="J55" s="52">
        <f>IFERROR(VLOOKUP($A55, ワクチン一般接種!$A:$G, J$4, FALSE), 0)</f>
        <v>15896</v>
      </c>
      <c r="K55" s="52">
        <f>IFERROR(VLOOKUP($A55, ワクチン一般接種!$A:$G, K$4, FALSE), 0)</f>
        <v>64305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457603</v>
      </c>
      <c r="O55" s="53">
        <f t="shared" si="2"/>
        <v>64305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615027</v>
      </c>
      <c r="I56" s="52">
        <f>IFERROR(VLOOKUP($A56, ワクチン一般接種!$A:$G, I$4, FALSE), 0)</f>
        <v>507150</v>
      </c>
      <c r="J56" s="52">
        <f>IFERROR(VLOOKUP($A56, ワクチン一般接種!$A:$G, J$4, FALSE), 0)</f>
        <v>18312</v>
      </c>
      <c r="K56" s="52">
        <f>IFERROR(VLOOKUP($A56, ワクチン一般接種!$A:$G, K$4, FALSE), 0)</f>
        <v>89565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657467</v>
      </c>
      <c r="O56" s="53">
        <f t="shared" si="2"/>
        <v>230815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737791</v>
      </c>
      <c r="I57" s="52">
        <f>IFERROR(VLOOKUP($A57, ワクチン一般接種!$A:$G, I$4, FALSE), 0)</f>
        <v>611447</v>
      </c>
      <c r="J57" s="52">
        <f>IFERROR(VLOOKUP($A57, ワクチン一般接種!$A:$G, J$4, FALSE), 0)</f>
        <v>19177</v>
      </c>
      <c r="K57" s="52">
        <f>IFERROR(VLOOKUP($A57, ワクチン一般接種!$A:$G, K$4, FALSE), 0)</f>
        <v>107167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697011</v>
      </c>
      <c r="O57" s="53">
        <f t="shared" si="2"/>
        <v>199837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785058</v>
      </c>
      <c r="I58" s="52">
        <f>IFERROR(VLOOKUP($A58, ワクチン一般接種!$A:$G, I$4, FALSE), 0)</f>
        <v>631197</v>
      </c>
      <c r="J58" s="52">
        <f>IFERROR(VLOOKUP($A58, ワクチン一般接種!$A:$G, J$4, FALSE), 0)</f>
        <v>19616</v>
      </c>
      <c r="K58" s="52">
        <f>IFERROR(VLOOKUP($A58, ワクチン一般接種!$A:$G, K$4, FALSE), 0)</f>
        <v>134245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722269</v>
      </c>
      <c r="O58" s="53">
        <f t="shared" si="2"/>
        <v>221915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786394</v>
      </c>
      <c r="I59" s="52">
        <f>IFERROR(VLOOKUP($A59, ワクチン一般接種!$A:$G, I$4, FALSE), 0)</f>
        <v>633778</v>
      </c>
      <c r="J59" s="52">
        <f>IFERROR(VLOOKUP($A59, ワクチン一般接種!$A:$G, J$4, FALSE), 0)</f>
        <v>19982</v>
      </c>
      <c r="K59" s="52">
        <f>IFERROR(VLOOKUP($A59, ワクチン一般接種!$A:$G, K$4, FALSE), 0)</f>
        <v>132634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713526</v>
      </c>
      <c r="O59" s="53">
        <f t="shared" si="2"/>
        <v>216025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750038</v>
      </c>
      <c r="I60" s="52">
        <f>IFERROR(VLOOKUP($A60, ワクチン一般接種!$A:$G, I$4, FALSE), 0)</f>
        <v>617508</v>
      </c>
      <c r="J60" s="52">
        <f>IFERROR(VLOOKUP($A60, ワクチン一般接種!$A:$G, J$4, FALSE), 0)</f>
        <v>20222</v>
      </c>
      <c r="K60" s="52">
        <f>IFERROR(VLOOKUP($A60, ワクチン一般接種!$A:$G, K$4, FALSE), 0)</f>
        <v>112308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701293</v>
      </c>
      <c r="O60" s="53">
        <f t="shared" si="2"/>
        <v>207948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730396</v>
      </c>
      <c r="I61" s="52">
        <f>IFERROR(VLOOKUP($A61, ワクチン一般接種!$A:$G, I$4, FALSE), 0)</f>
        <v>586672</v>
      </c>
      <c r="J61" s="52">
        <f>IFERROR(VLOOKUP($A61, ワクチン一般接種!$A:$G, J$4, FALSE), 0)</f>
        <v>20434</v>
      </c>
      <c r="K61" s="52">
        <f>IFERROR(VLOOKUP($A61, ワクチン一般接種!$A:$G, K$4, FALSE), 0)</f>
        <v>123290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607106</v>
      </c>
      <c r="O61" s="53">
        <f t="shared" si="2"/>
        <v>123290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734667</v>
      </c>
      <c r="I62" s="52">
        <f>IFERROR(VLOOKUP($A62, ワクチン一般接種!$A:$G, I$4, FALSE), 0)</f>
        <v>533958</v>
      </c>
      <c r="J62" s="52">
        <f>IFERROR(VLOOKUP($A62, ワクチン一般接種!$A:$G, J$4, FALSE), 0)</f>
        <v>22798</v>
      </c>
      <c r="K62" s="52">
        <f>IFERROR(VLOOKUP($A62, ワクチン一般接種!$A:$G, K$4, FALSE), 0)</f>
        <v>177911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556756</v>
      </c>
      <c r="O62" s="53">
        <f t="shared" si="2"/>
        <v>177911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830549</v>
      </c>
      <c r="I63" s="52">
        <f>IFERROR(VLOOKUP($A63, ワクチン一般接種!$A:$G, I$4, FALSE), 0)</f>
        <v>620029</v>
      </c>
      <c r="J63" s="52">
        <f>IFERROR(VLOOKUP($A63, ワクチン一般接種!$A:$G, J$4, FALSE), 0)</f>
        <v>28968</v>
      </c>
      <c r="K63" s="52">
        <f>IFERROR(VLOOKUP($A63, ワクチン一般接種!$A:$G, K$4, FALSE), 0)</f>
        <v>181552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755578</v>
      </c>
      <c r="O63" s="53">
        <f t="shared" si="2"/>
        <v>314308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922785</v>
      </c>
      <c r="I64" s="52">
        <f>IFERROR(VLOOKUP($A64, ワクチン一般接種!$A:$G, I$4, FALSE), 0)</f>
        <v>673545</v>
      </c>
      <c r="J64" s="52">
        <f>IFERROR(VLOOKUP($A64, ワクチン一般接種!$A:$G, J$4, FALSE), 0)</f>
        <v>29158</v>
      </c>
      <c r="K64" s="52">
        <f>IFERROR(VLOOKUP($A64, ワクチン一般接種!$A:$G, K$4, FALSE), 0)</f>
        <v>220082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775382</v>
      </c>
      <c r="O64" s="53">
        <f t="shared" si="2"/>
        <v>309325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958008</v>
      </c>
      <c r="I65" s="52">
        <f>IFERROR(VLOOKUP($A65, ワクチン一般接種!$A:$G, I$4, FALSE), 0)</f>
        <v>658581</v>
      </c>
      <c r="J65" s="52">
        <f>IFERROR(VLOOKUP($A65, ワクチン一般接種!$A:$G, J$4, FALSE), 0)</f>
        <v>27300</v>
      </c>
      <c r="K65" s="52">
        <f>IFERROR(VLOOKUP($A65, ワクチン一般接種!$A:$G, K$4, FALSE), 0)</f>
        <v>272127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754622</v>
      </c>
      <c r="O65" s="53">
        <f t="shared" si="2"/>
        <v>370770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957713</v>
      </c>
      <c r="I66" s="52">
        <f>IFERROR(VLOOKUP($A66, ワクチン一般接種!$A:$G, I$4, FALSE), 0)</f>
        <v>642196</v>
      </c>
      <c r="J66" s="52">
        <f>IFERROR(VLOOKUP($A66, ワクチン一般接種!$A:$G, J$4, FALSE), 0)</f>
        <v>28999</v>
      </c>
      <c r="K66" s="52">
        <f>IFERROR(VLOOKUP($A66, ワクチン一般接種!$A:$G, K$4, FALSE), 0)</f>
        <v>286518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725164</v>
      </c>
      <c r="O66" s="53">
        <f t="shared" si="2"/>
        <v>369140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929751</v>
      </c>
      <c r="I67" s="52">
        <f>IFERROR(VLOOKUP($A67, ワクチン一般接種!$A:$G, I$4, FALSE), 0)</f>
        <v>647515</v>
      </c>
      <c r="J67" s="52">
        <f>IFERROR(VLOOKUP($A67, ワクチン一般接種!$A:$G, J$4, FALSE), 0)</f>
        <v>29069</v>
      </c>
      <c r="K67" s="52">
        <f>IFERROR(VLOOKUP($A67, ワクチン一般接種!$A:$G, K$4, FALSE), 0)</f>
        <v>253167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733087</v>
      </c>
      <c r="O67" s="53">
        <f t="shared" si="2"/>
        <v>344647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911713</v>
      </c>
      <c r="I68" s="52">
        <f>IFERROR(VLOOKUP($A68, ワクチン一般接種!$A:$G, I$4, FALSE), 0)</f>
        <v>611055</v>
      </c>
      <c r="J68" s="52">
        <f>IFERROR(VLOOKUP($A68, ワクチン一般接種!$A:$G, J$4, FALSE), 0)</f>
        <v>32798</v>
      </c>
      <c r="K68" s="52">
        <f>IFERROR(VLOOKUP($A68, ワクチン一般接種!$A:$G, K$4, FALSE), 0)</f>
        <v>267860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643853</v>
      </c>
      <c r="O68" s="53">
        <f t="shared" si="2"/>
        <v>267860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901960</v>
      </c>
      <c r="I69" s="52">
        <f>IFERROR(VLOOKUP($A69, ワクチン一般接種!$A:$G, I$4, FALSE), 0)</f>
        <v>554573</v>
      </c>
      <c r="J69" s="52">
        <f>IFERROR(VLOOKUP($A69, ワクチン一般接種!$A:$G, J$4, FALSE), 0)</f>
        <v>33637</v>
      </c>
      <c r="K69" s="52">
        <f>IFERROR(VLOOKUP($A69, ワクチン一般接種!$A:$G, K$4, FALSE), 0)</f>
        <v>313750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588210</v>
      </c>
      <c r="O69" s="53">
        <f t="shared" si="2"/>
        <v>313750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985080</v>
      </c>
      <c r="I70" s="52">
        <f>IFERROR(VLOOKUP($A70, ワクチン一般接種!$A:$G, I$4, FALSE), 0)</f>
        <v>554456</v>
      </c>
      <c r="J70" s="52">
        <f>IFERROR(VLOOKUP($A70, ワクチン一般接種!$A:$G, J$4, FALSE), 0)</f>
        <v>29400</v>
      </c>
      <c r="K70" s="52">
        <f>IFERROR(VLOOKUP($A70, ワクチン一般接種!$A:$G, K$4, FALSE), 0)</f>
        <v>401224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675285</v>
      </c>
      <c r="O70" s="53">
        <f t="shared" si="2"/>
        <v>524760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1092635</v>
      </c>
      <c r="I71" s="52">
        <f>IFERROR(VLOOKUP($A71, ワクチン一般接種!$A:$G, I$4, FALSE), 0)</f>
        <v>599509</v>
      </c>
      <c r="J71" s="52">
        <f>IFERROR(VLOOKUP($A71, ワクチン一般接種!$A:$G, J$4, FALSE), 0)</f>
        <v>29313</v>
      </c>
      <c r="K71" s="52">
        <f>IFERROR(VLOOKUP($A71, ワクチン一般接種!$A:$G, K$4, FALSE), 0)</f>
        <v>463813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672237</v>
      </c>
      <c r="O71" s="53">
        <f t="shared" ref="O71:O134" si="4">IF($A71="", "", F71+G71+K71+L71)</f>
        <v>535761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1127462</v>
      </c>
      <c r="I72" s="52">
        <f>IFERROR(VLOOKUP($A72, ワクチン一般接種!$A:$G, I$4, FALSE), 0)</f>
        <v>580299</v>
      </c>
      <c r="J72" s="52">
        <f>IFERROR(VLOOKUP($A72, ワクチン一般接種!$A:$G, J$4, FALSE), 0)</f>
        <v>30123</v>
      </c>
      <c r="K72" s="52">
        <f>IFERROR(VLOOKUP($A72, ワクチン一般接種!$A:$G, K$4, FALSE), 0)</f>
        <v>517040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657116</v>
      </c>
      <c r="O72" s="53">
        <f t="shared" si="4"/>
        <v>589081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1125007</v>
      </c>
      <c r="I73" s="52">
        <f>IFERROR(VLOOKUP($A73, ワクチン一般接種!$A:$G, I$4, FALSE), 0)</f>
        <v>589233</v>
      </c>
      <c r="J73" s="52">
        <f>IFERROR(VLOOKUP($A73, ワクチン一般接種!$A:$G, J$4, FALSE), 0)</f>
        <v>31663</v>
      </c>
      <c r="K73" s="52">
        <f>IFERROR(VLOOKUP($A73, ワクチン一般接種!$A:$G, K$4, FALSE), 0)</f>
        <v>504111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672433</v>
      </c>
      <c r="O73" s="53">
        <f t="shared" si="4"/>
        <v>581904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1076926</v>
      </c>
      <c r="I74" s="52">
        <f>IFERROR(VLOOKUP($A74, ワクチン一般接種!$A:$G, I$4, FALSE), 0)</f>
        <v>567067</v>
      </c>
      <c r="J74" s="52">
        <f>IFERROR(VLOOKUP($A74, ワクチン一般接種!$A:$G, J$4, FALSE), 0)</f>
        <v>29415</v>
      </c>
      <c r="K74" s="52">
        <f>IFERROR(VLOOKUP($A74, ワクチン一般接種!$A:$G, K$4, FALSE), 0)</f>
        <v>480444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648739</v>
      </c>
      <c r="O74" s="53">
        <f t="shared" si="4"/>
        <v>554135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1071440</v>
      </c>
      <c r="I75" s="52">
        <f>IFERROR(VLOOKUP($A75, ワクチン一般接種!$A:$G, I$4, FALSE), 0)</f>
        <v>602639</v>
      </c>
      <c r="J75" s="52">
        <f>IFERROR(VLOOKUP($A75, ワクチン一般接種!$A:$G, J$4, FALSE), 0)</f>
        <v>36766</v>
      </c>
      <c r="K75" s="52">
        <f>IFERROR(VLOOKUP($A75, ワクチン一般接種!$A:$G, K$4, FALSE), 0)</f>
        <v>432035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639405</v>
      </c>
      <c r="O75" s="53">
        <f t="shared" si="4"/>
        <v>432035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1072943</v>
      </c>
      <c r="I76" s="52">
        <f>IFERROR(VLOOKUP($A76, ワクチン一般接種!$A:$G, I$4, FALSE), 0)</f>
        <v>600000</v>
      </c>
      <c r="J76" s="52">
        <f>IFERROR(VLOOKUP($A76, ワクチン一般接種!$A:$G, J$4, FALSE), 0)</f>
        <v>39056</v>
      </c>
      <c r="K76" s="52">
        <f>IFERROR(VLOOKUP($A76, ワクチン一般接種!$A:$G, K$4, FALSE), 0)</f>
        <v>433887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639056</v>
      </c>
      <c r="O76" s="53">
        <f t="shared" si="4"/>
        <v>433887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1116846</v>
      </c>
      <c r="I77" s="52">
        <f>IFERROR(VLOOKUP($A77, ワクチン一般接種!$A:$G, I$4, FALSE), 0)</f>
        <v>579047</v>
      </c>
      <c r="J77" s="52">
        <f>IFERROR(VLOOKUP($A77, ワクチン一般接種!$A:$G, J$4, FALSE), 0)</f>
        <v>45756</v>
      </c>
      <c r="K77" s="52">
        <f>IFERROR(VLOOKUP($A77, ワクチン一般接種!$A:$G, K$4, FALSE), 0)</f>
        <v>488821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699800</v>
      </c>
      <c r="O77" s="53">
        <f t="shared" si="4"/>
        <v>615826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1236418</v>
      </c>
      <c r="I78" s="52">
        <f>IFERROR(VLOOKUP($A78, ワクチン一般接種!$A:$G, I$4, FALSE), 0)</f>
        <v>598536</v>
      </c>
      <c r="J78" s="52">
        <f>IFERROR(VLOOKUP($A78, ワクチン一般接種!$A:$G, J$4, FALSE), 0)</f>
        <v>47377</v>
      </c>
      <c r="K78" s="52">
        <f>IFERROR(VLOOKUP($A78, ワクチン一般接種!$A:$G, K$4, FALSE), 0)</f>
        <v>587770</v>
      </c>
      <c r="L78" s="52">
        <f>IFERROR(VLOOKUP($A78, ワクチン一般接種!$A:$G, L$4, FALSE), 0)</f>
        <v>2735</v>
      </c>
      <c r="M78" s="102">
        <f t="shared" si="5"/>
        <v>44369</v>
      </c>
      <c r="N78" s="53">
        <f t="shared" si="3"/>
        <v>692332</v>
      </c>
      <c r="O78" s="53">
        <f t="shared" si="4"/>
        <v>638221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1255729</v>
      </c>
      <c r="I79" s="52">
        <f>IFERROR(VLOOKUP($A79, ワクチン一般接種!$A:$G, I$4, FALSE), 0)</f>
        <v>599791</v>
      </c>
      <c r="J79" s="52">
        <f>IFERROR(VLOOKUP($A79, ワクチン一般接種!$A:$G, J$4, FALSE), 0)</f>
        <v>46503</v>
      </c>
      <c r="K79" s="52">
        <f>IFERROR(VLOOKUP($A79, ワクチン一般接種!$A:$G, K$4, FALSE), 0)</f>
        <v>606075</v>
      </c>
      <c r="L79" s="52">
        <f>IFERROR(VLOOKUP($A79, ワクチン一般接種!$A:$G, L$4, FALSE), 0)</f>
        <v>3360</v>
      </c>
      <c r="M79" s="102">
        <f t="shared" si="5"/>
        <v>44370</v>
      </c>
      <c r="N79" s="53">
        <f t="shared" si="3"/>
        <v>697948</v>
      </c>
      <c r="O79" s="53">
        <f t="shared" si="4"/>
        <v>669267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1243203</v>
      </c>
      <c r="I80" s="52">
        <f>IFERROR(VLOOKUP($A80, ワクチン一般接種!$A:$G, I$4, FALSE), 0)</f>
        <v>586869</v>
      </c>
      <c r="J80" s="52">
        <f>IFERROR(VLOOKUP($A80, ワクチン一般接種!$A:$G, J$4, FALSE), 0)</f>
        <v>44062</v>
      </c>
      <c r="K80" s="52">
        <f>IFERROR(VLOOKUP($A80, ワクチン一般接種!$A:$G, K$4, FALSE), 0)</f>
        <v>608970</v>
      </c>
      <c r="L80" s="52">
        <f>IFERROR(VLOOKUP($A80, ワクチン一般接種!$A:$G, L$4, FALSE), 0)</f>
        <v>3302</v>
      </c>
      <c r="M80" s="102">
        <f t="shared" si="5"/>
        <v>44371</v>
      </c>
      <c r="N80" s="53">
        <f t="shared" si="3"/>
        <v>676313</v>
      </c>
      <c r="O80" s="53">
        <f t="shared" si="4"/>
        <v>676311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1221361</v>
      </c>
      <c r="I81" s="52">
        <f>IFERROR(VLOOKUP($A81, ワクチン一般接種!$A:$G, I$4, FALSE), 0)</f>
        <v>566708</v>
      </c>
      <c r="J81" s="52">
        <f>IFERROR(VLOOKUP($A81, ワクチン一般接種!$A:$G, J$4, FALSE), 0)</f>
        <v>47243</v>
      </c>
      <c r="K81" s="52">
        <f>IFERROR(VLOOKUP($A81, ワクチン一般接種!$A:$G, K$4, FALSE), 0)</f>
        <v>603642</v>
      </c>
      <c r="L81" s="52">
        <f>IFERROR(VLOOKUP($A81, ワクチン一般接種!$A:$G, L$4, FALSE), 0)</f>
        <v>3768</v>
      </c>
      <c r="M81" s="102">
        <f t="shared" si="5"/>
        <v>44372</v>
      </c>
      <c r="N81" s="53">
        <f t="shared" si="3"/>
        <v>667246</v>
      </c>
      <c r="O81" s="53">
        <f t="shared" si="4"/>
        <v>682470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1244172</v>
      </c>
      <c r="I82" s="52">
        <f>IFERROR(VLOOKUP($A82, ワクチン一般接種!$A:$G, I$4, FALSE), 0)</f>
        <v>613555</v>
      </c>
      <c r="J82" s="52">
        <f>IFERROR(VLOOKUP($A82, ワクチン一般接種!$A:$G, J$4, FALSE), 0)</f>
        <v>53146</v>
      </c>
      <c r="K82" s="52">
        <f>IFERROR(VLOOKUP($A82, ワクチン一般接種!$A:$G, K$4, FALSE), 0)</f>
        <v>573645</v>
      </c>
      <c r="L82" s="52">
        <f>IFERROR(VLOOKUP($A82, ワクチン一般接種!$A:$G, L$4, FALSE), 0)</f>
        <v>3826</v>
      </c>
      <c r="M82" s="102">
        <f t="shared" si="5"/>
        <v>44373</v>
      </c>
      <c r="N82" s="53">
        <f t="shared" si="3"/>
        <v>666701</v>
      </c>
      <c r="O82" s="53">
        <f t="shared" si="4"/>
        <v>577471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1233827</v>
      </c>
      <c r="I83" s="52">
        <f>IFERROR(VLOOKUP($A83, ワクチン一般接種!$A:$G, I$4, FALSE), 0)</f>
        <v>648776</v>
      </c>
      <c r="J83" s="52">
        <f>IFERROR(VLOOKUP($A83, ワクチン一般接種!$A:$G, J$4, FALSE), 0)</f>
        <v>51978</v>
      </c>
      <c r="K83" s="52">
        <f>IFERROR(VLOOKUP($A83, ワクチン一般接種!$A:$G, K$4, FALSE), 0)</f>
        <v>528454</v>
      </c>
      <c r="L83" s="52">
        <f>IFERROR(VLOOKUP($A83, ワクチン一般接種!$A:$G, L$4, FALSE), 0)</f>
        <v>4619</v>
      </c>
      <c r="M83" s="102">
        <f t="shared" si="5"/>
        <v>44374</v>
      </c>
      <c r="N83" s="53">
        <f t="shared" si="3"/>
        <v>700754</v>
      </c>
      <c r="O83" s="53">
        <f t="shared" si="4"/>
        <v>533073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1205462</v>
      </c>
      <c r="I84" s="52">
        <f>IFERROR(VLOOKUP($A84, ワクチン一般接種!$A:$G, I$4, FALSE), 0)</f>
        <v>539529</v>
      </c>
      <c r="J84" s="52">
        <f>IFERROR(VLOOKUP($A84, ワクチン一般接種!$A:$G, J$4, FALSE), 0)</f>
        <v>42843</v>
      </c>
      <c r="K84" s="52">
        <f>IFERROR(VLOOKUP($A84, ワクチン一般接種!$A:$G, K$4, FALSE), 0)</f>
        <v>604577</v>
      </c>
      <c r="L84" s="52">
        <f>IFERROR(VLOOKUP($A84, ワクチン一般接種!$A:$G, L$4, FALSE), 0)</f>
        <v>18513</v>
      </c>
      <c r="M84" s="102">
        <f t="shared" si="5"/>
        <v>44375</v>
      </c>
      <c r="N84" s="53">
        <f t="shared" si="3"/>
        <v>661481</v>
      </c>
      <c r="O84" s="53">
        <f t="shared" si="4"/>
        <v>703636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1297685</v>
      </c>
      <c r="I85" s="52">
        <f>IFERROR(VLOOKUP($A85, ワクチン一般接種!$A:$G, I$4, FALSE), 0)</f>
        <v>575966</v>
      </c>
      <c r="J85" s="52">
        <f>IFERROR(VLOOKUP($A85, ワクチン一般接種!$A:$G, J$4, FALSE), 0)</f>
        <v>42288</v>
      </c>
      <c r="K85" s="52">
        <f>IFERROR(VLOOKUP($A85, ワクチン一般接種!$A:$G, K$4, FALSE), 0)</f>
        <v>660400</v>
      </c>
      <c r="L85" s="52">
        <f>IFERROR(VLOOKUP($A85, ワクチン一般接種!$A:$G, L$4, FALSE), 0)</f>
        <v>19031</v>
      </c>
      <c r="M85" s="102">
        <f t="shared" si="5"/>
        <v>44376</v>
      </c>
      <c r="N85" s="53">
        <f t="shared" si="3"/>
        <v>657690</v>
      </c>
      <c r="O85" s="53">
        <f t="shared" si="4"/>
        <v>734476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1310806</v>
      </c>
      <c r="I86" s="52">
        <f>IFERROR(VLOOKUP($A86, ワクチン一般接種!$A:$G, I$4, FALSE), 0)</f>
        <v>590783</v>
      </c>
      <c r="J86" s="52">
        <f>IFERROR(VLOOKUP($A86, ワクチン一般接種!$A:$G, J$4, FALSE), 0)</f>
        <v>45844</v>
      </c>
      <c r="K86" s="52">
        <f>IFERROR(VLOOKUP($A86, ワクチン一般接種!$A:$G, K$4, FALSE), 0)</f>
        <v>655174</v>
      </c>
      <c r="L86" s="52">
        <f>IFERROR(VLOOKUP($A86, ワクチン一般接種!$A:$G, L$4, FALSE), 0)</f>
        <v>19005</v>
      </c>
      <c r="M86" s="102">
        <f t="shared" si="5"/>
        <v>44377</v>
      </c>
      <c r="N86" s="53">
        <f t="shared" si="3"/>
        <v>668728</v>
      </c>
      <c r="O86" s="53">
        <f t="shared" si="4"/>
        <v>721257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1059554</v>
      </c>
      <c r="I87" s="52">
        <f>IFERROR(VLOOKUP($A87, ワクチン一般接種!$A:$G, I$4, FALSE), 0)</f>
        <v>386947</v>
      </c>
      <c r="J87" s="52">
        <f>IFERROR(VLOOKUP($A87, ワクチン一般接種!$A:$G, J$4, FALSE), 0)</f>
        <v>43997</v>
      </c>
      <c r="K87" s="52">
        <f>IFERROR(VLOOKUP($A87, ワクチン一般接種!$A:$G, K$4, FALSE), 0)</f>
        <v>609021</v>
      </c>
      <c r="L87" s="52">
        <f>IFERROR(VLOOKUP($A87, ワクチン一般接種!$A:$G, L$4, FALSE), 0)</f>
        <v>19589</v>
      </c>
      <c r="M87" s="102">
        <f t="shared" si="5"/>
        <v>44378</v>
      </c>
      <c r="N87" s="53">
        <f t="shared" si="3"/>
        <v>467879</v>
      </c>
      <c r="O87" s="53">
        <f t="shared" si="4"/>
        <v>686472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1011089</v>
      </c>
      <c r="I88" s="52">
        <f>IFERROR(VLOOKUP($A88, ワクチン一般接種!$A:$G, I$4, FALSE), 0)</f>
        <v>325498</v>
      </c>
      <c r="J88" s="52">
        <f>IFERROR(VLOOKUP($A88, ワクチン一般接種!$A:$G, J$4, FALSE), 0)</f>
        <v>48445</v>
      </c>
      <c r="K88" s="52">
        <f>IFERROR(VLOOKUP($A88, ワクチン一般接種!$A:$G, K$4, FALSE), 0)</f>
        <v>617644</v>
      </c>
      <c r="L88" s="52">
        <f>IFERROR(VLOOKUP($A88, ワクチン一般接種!$A:$G, L$4, FALSE), 0)</f>
        <v>19502</v>
      </c>
      <c r="M88" s="102">
        <f t="shared" si="5"/>
        <v>44379</v>
      </c>
      <c r="N88" s="53">
        <f t="shared" si="3"/>
        <v>400327</v>
      </c>
      <c r="O88" s="53">
        <f t="shared" si="4"/>
        <v>692586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1295264</v>
      </c>
      <c r="I89" s="52">
        <f>IFERROR(VLOOKUP($A89, ワクチン一般接種!$A:$G, I$4, FALSE), 0)</f>
        <v>634806</v>
      </c>
      <c r="J89" s="52">
        <f>IFERROR(VLOOKUP($A89, ワクチン一般接種!$A:$G, J$4, FALSE), 0)</f>
        <v>62616</v>
      </c>
      <c r="K89" s="52">
        <f>IFERROR(VLOOKUP($A89, ワクチン一般接種!$A:$G, K$4, FALSE), 0)</f>
        <v>577960</v>
      </c>
      <c r="L89" s="52">
        <f>IFERROR(VLOOKUP($A89, ワクチン一般接種!$A:$G, L$4, FALSE), 0)</f>
        <v>19882</v>
      </c>
      <c r="M89" s="102">
        <f t="shared" si="5"/>
        <v>44380</v>
      </c>
      <c r="N89" s="53">
        <f t="shared" si="3"/>
        <v>697422</v>
      </c>
      <c r="O89" s="53">
        <f t="shared" si="4"/>
        <v>597842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1238663</v>
      </c>
      <c r="I90" s="52">
        <f>IFERROR(VLOOKUP($A90, ワクチン一般接種!$A:$G, I$4, FALSE), 0)</f>
        <v>643826</v>
      </c>
      <c r="J90" s="52">
        <f>IFERROR(VLOOKUP($A90, ワクチン一般接種!$A:$G, J$4, FALSE), 0)</f>
        <v>52630</v>
      </c>
      <c r="K90" s="52">
        <f>IFERROR(VLOOKUP($A90, ワクチン一般接種!$A:$G, K$4, FALSE), 0)</f>
        <v>519871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696456</v>
      </c>
      <c r="O90" s="53">
        <f t="shared" si="4"/>
        <v>542207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1251836</v>
      </c>
      <c r="I91" s="52">
        <f>IFERROR(VLOOKUP($A91, ワクチン一般接種!$A:$G, I$4, FALSE), 0)</f>
        <v>627815</v>
      </c>
      <c r="J91" s="52">
        <f>IFERROR(VLOOKUP($A91, ワクチン一般接種!$A:$G, J$4, FALSE), 0)</f>
        <v>59254</v>
      </c>
      <c r="K91" s="52">
        <f>IFERROR(VLOOKUP($A91, ワクチン一般接種!$A:$G, K$4, FALSE), 0)</f>
        <v>536521</v>
      </c>
      <c r="L91" s="52">
        <f>IFERROR(VLOOKUP($A91, ワクチン一般接種!$A:$G, L$4, FALSE), 0)</f>
        <v>28246</v>
      </c>
      <c r="M91" s="102">
        <f t="shared" si="5"/>
        <v>44382</v>
      </c>
      <c r="N91" s="53">
        <f t="shared" si="3"/>
        <v>750747</v>
      </c>
      <c r="O91" s="53">
        <f t="shared" si="4"/>
        <v>646178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1328028</v>
      </c>
      <c r="I92" s="52">
        <f>IFERROR(VLOOKUP($A92, ワクチン一般接種!$A:$G, I$4, FALSE), 0)</f>
        <v>662593</v>
      </c>
      <c r="J92" s="52">
        <f>IFERROR(VLOOKUP($A92, ワクチン一般接種!$A:$G, J$4, FALSE), 0)</f>
        <v>63846</v>
      </c>
      <c r="K92" s="52">
        <f>IFERROR(VLOOKUP($A92, ワクチン一般接種!$A:$G, K$4, FALSE), 0)</f>
        <v>573097</v>
      </c>
      <c r="L92" s="52">
        <f>IFERROR(VLOOKUP($A92, ワクチン一般接種!$A:$G, L$4, FALSE), 0)</f>
        <v>28492</v>
      </c>
      <c r="M92" s="102">
        <f t="shared" si="5"/>
        <v>44383</v>
      </c>
      <c r="N92" s="53">
        <f t="shared" si="3"/>
        <v>773030</v>
      </c>
      <c r="O92" s="53">
        <f t="shared" si="4"/>
        <v>654763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1346334</v>
      </c>
      <c r="I93" s="52">
        <f>IFERROR(VLOOKUP($A93, ワクチン一般接種!$A:$G, I$4, FALSE), 0)</f>
        <v>695045</v>
      </c>
      <c r="J93" s="52">
        <f>IFERROR(VLOOKUP($A93, ワクチン一般接種!$A:$G, J$4, FALSE), 0)</f>
        <v>68929</v>
      </c>
      <c r="K93" s="52">
        <f>IFERROR(VLOOKUP($A93, ワクチン一般接種!$A:$G, K$4, FALSE), 0)</f>
        <v>555790</v>
      </c>
      <c r="L93" s="52">
        <f>IFERROR(VLOOKUP($A93, ワクチン一般接種!$A:$G, L$4, FALSE), 0)</f>
        <v>26570</v>
      </c>
      <c r="M93" s="102">
        <f t="shared" si="5"/>
        <v>44384</v>
      </c>
      <c r="N93" s="53">
        <f t="shared" si="3"/>
        <v>794939</v>
      </c>
      <c r="O93" s="53">
        <f t="shared" si="4"/>
        <v>628048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1324184</v>
      </c>
      <c r="I94" s="52">
        <f>IFERROR(VLOOKUP($A94, ワクチン一般接種!$A:$G, I$4, FALSE), 0)</f>
        <v>665998</v>
      </c>
      <c r="J94" s="52">
        <f>IFERROR(VLOOKUP($A94, ワクチン一般接種!$A:$G, J$4, FALSE), 0)</f>
        <v>76430</v>
      </c>
      <c r="K94" s="52">
        <f>IFERROR(VLOOKUP($A94, ワクチン一般接種!$A:$G, K$4, FALSE), 0)</f>
        <v>553417</v>
      </c>
      <c r="L94" s="52">
        <f>IFERROR(VLOOKUP($A94, ワクチン一般接種!$A:$G, L$4, FALSE), 0)</f>
        <v>28339</v>
      </c>
      <c r="M94" s="102">
        <f t="shared" si="5"/>
        <v>44385</v>
      </c>
      <c r="N94" s="53">
        <f t="shared" si="3"/>
        <v>779164</v>
      </c>
      <c r="O94" s="53">
        <f t="shared" si="4"/>
        <v>628360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1308934</v>
      </c>
      <c r="I95" s="52">
        <f>IFERROR(VLOOKUP($A95, ワクチン一般接種!$A:$G, I$4, FALSE), 0)</f>
        <v>652136</v>
      </c>
      <c r="J95" s="52">
        <f>IFERROR(VLOOKUP($A95, ワクチン一般接種!$A:$G, J$4, FALSE), 0)</f>
        <v>80295</v>
      </c>
      <c r="K95" s="52">
        <f>IFERROR(VLOOKUP($A95, ワクチン一般接種!$A:$G, K$4, FALSE), 0)</f>
        <v>547804</v>
      </c>
      <c r="L95" s="52">
        <f>IFERROR(VLOOKUP($A95, ワクチン一般接種!$A:$G, L$4, FALSE), 0)</f>
        <v>28699</v>
      </c>
      <c r="M95" s="102">
        <f t="shared" si="5"/>
        <v>44386</v>
      </c>
      <c r="N95" s="53">
        <f t="shared" si="3"/>
        <v>764390</v>
      </c>
      <c r="O95" s="53">
        <f t="shared" si="4"/>
        <v>622856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1408939</v>
      </c>
      <c r="I96" s="52">
        <f>IFERROR(VLOOKUP($A96, ワクチン一般接種!$A:$G, I$4, FALSE), 0)</f>
        <v>704347</v>
      </c>
      <c r="J96" s="52">
        <f>IFERROR(VLOOKUP($A96, ワクチン一般接種!$A:$G, J$4, FALSE), 0)</f>
        <v>91086</v>
      </c>
      <c r="K96" s="52">
        <f>IFERROR(VLOOKUP($A96, ワクチン一般接種!$A:$G, K$4, FALSE), 0)</f>
        <v>581077</v>
      </c>
      <c r="L96" s="52">
        <f>IFERROR(VLOOKUP($A96, ワクチン一般接種!$A:$G, L$4, FALSE), 0)</f>
        <v>32429</v>
      </c>
      <c r="M96" s="102">
        <f t="shared" si="5"/>
        <v>44387</v>
      </c>
      <c r="N96" s="53">
        <f t="shared" si="3"/>
        <v>795433</v>
      </c>
      <c r="O96" s="53">
        <f t="shared" si="4"/>
        <v>613506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1229877</v>
      </c>
      <c r="I97" s="52">
        <f>IFERROR(VLOOKUP($A97, ワクチン一般接種!$A:$G, I$4, FALSE), 0)</f>
        <v>527348</v>
      </c>
      <c r="J97" s="52">
        <f>IFERROR(VLOOKUP($A97, ワクチン一般接種!$A:$G, J$4, FALSE), 0)</f>
        <v>77184</v>
      </c>
      <c r="K97" s="52">
        <f>IFERROR(VLOOKUP($A97, ワクチン一般接種!$A:$G, K$4, FALSE), 0)</f>
        <v>592193</v>
      </c>
      <c r="L97" s="52">
        <f>IFERROR(VLOOKUP($A97, ワクチン一般接種!$A:$G, L$4, FALSE), 0)</f>
        <v>33152</v>
      </c>
      <c r="M97" s="102">
        <f t="shared" si="5"/>
        <v>44388</v>
      </c>
      <c r="N97" s="53">
        <f t="shared" si="3"/>
        <v>604532</v>
      </c>
      <c r="O97" s="53">
        <f t="shared" si="4"/>
        <v>625345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1177638</v>
      </c>
      <c r="I98" s="52">
        <f>IFERROR(VLOOKUP($A98, ワクチン一般接種!$A:$G, I$4, FALSE), 0)</f>
        <v>522840</v>
      </c>
      <c r="J98" s="52">
        <f>IFERROR(VLOOKUP($A98, ワクチン一般接種!$A:$G, J$4, FALSE), 0)</f>
        <v>65112</v>
      </c>
      <c r="K98" s="52">
        <f>IFERROR(VLOOKUP($A98, ワクチン一般接種!$A:$G, K$4, FALSE), 0)</f>
        <v>558752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657667</v>
      </c>
      <c r="O98" s="53">
        <f t="shared" si="4"/>
        <v>661555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1232661</v>
      </c>
      <c r="I99" s="52">
        <f>IFERROR(VLOOKUP($A99, ワクチン一般接種!$A:$G, I$4, FALSE), 0)</f>
        <v>552184</v>
      </c>
      <c r="J99" s="52">
        <f>IFERROR(VLOOKUP($A99, ワクチン一般接種!$A:$G, J$4, FALSE), 0)</f>
        <v>78500</v>
      </c>
      <c r="K99" s="52">
        <f>IFERROR(VLOOKUP($A99, ワクチン一般接種!$A:$G, K$4, FALSE), 0)</f>
        <v>570742</v>
      </c>
      <c r="L99" s="52">
        <f>IFERROR(VLOOKUP($A99, ワクチン一般接種!$A:$G, L$4, FALSE), 0)</f>
        <v>31235</v>
      </c>
      <c r="M99" s="102">
        <f t="shared" si="5"/>
        <v>44390</v>
      </c>
      <c r="N99" s="53">
        <f t="shared" si="3"/>
        <v>665790</v>
      </c>
      <c r="O99" s="53">
        <f t="shared" si="4"/>
        <v>640316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1239643</v>
      </c>
      <c r="I100" s="52">
        <f>IFERROR(VLOOKUP($A100, ワクチン一般接種!$A:$G, I$4, FALSE), 0)</f>
        <v>554940</v>
      </c>
      <c r="J100" s="52">
        <f>IFERROR(VLOOKUP($A100, ワクチン一般接種!$A:$G, J$4, FALSE), 0)</f>
        <v>76623</v>
      </c>
      <c r="K100" s="52">
        <f>IFERROR(VLOOKUP($A100, ワクチン一般接種!$A:$G, K$4, FALSE), 0)</f>
        <v>575898</v>
      </c>
      <c r="L100" s="52">
        <f>IFERROR(VLOOKUP($A100, ワクチン一般接種!$A:$G, L$4, FALSE), 0)</f>
        <v>32182</v>
      </c>
      <c r="M100" s="102">
        <f t="shared" si="5"/>
        <v>44391</v>
      </c>
      <c r="N100" s="53">
        <f t="shared" si="3"/>
        <v>653917</v>
      </c>
      <c r="O100" s="53">
        <f t="shared" si="4"/>
        <v>647883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1198480</v>
      </c>
      <c r="I101" s="52">
        <f>IFERROR(VLOOKUP($A101, ワクチン一般接種!$A:$G, I$4, FALSE), 0)</f>
        <v>535840</v>
      </c>
      <c r="J101" s="52">
        <f>IFERROR(VLOOKUP($A101, ワクチン一般接種!$A:$G, J$4, FALSE), 0)</f>
        <v>76197</v>
      </c>
      <c r="K101" s="52">
        <f>IFERROR(VLOOKUP($A101, ワクチン一般接種!$A:$G, K$4, FALSE), 0)</f>
        <v>554833</v>
      </c>
      <c r="L101" s="52">
        <f>IFERROR(VLOOKUP($A101, ワクチン一般接種!$A:$G, L$4, FALSE), 0)</f>
        <v>31610</v>
      </c>
      <c r="M101" s="102">
        <f t="shared" si="5"/>
        <v>44392</v>
      </c>
      <c r="N101" s="53">
        <f t="shared" si="3"/>
        <v>637133</v>
      </c>
      <c r="O101" s="53">
        <f t="shared" si="4"/>
        <v>619634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1172834</v>
      </c>
      <c r="I102" s="52">
        <f>IFERROR(VLOOKUP($A102, ワクチン一般接種!$A:$G, I$4, FALSE), 0)</f>
        <v>543739</v>
      </c>
      <c r="J102" s="52">
        <f>IFERROR(VLOOKUP($A102, ワクチン一般接種!$A:$G, J$4, FALSE), 0)</f>
        <v>72762</v>
      </c>
      <c r="K102" s="52">
        <f>IFERROR(VLOOKUP($A102, ワクチン一般接種!$A:$G, K$4, FALSE), 0)</f>
        <v>526603</v>
      </c>
      <c r="L102" s="52">
        <f>IFERROR(VLOOKUP($A102, ワクチン一般接種!$A:$G, L$4, FALSE), 0)</f>
        <v>29730</v>
      </c>
      <c r="M102" s="102">
        <f t="shared" si="5"/>
        <v>44393</v>
      </c>
      <c r="N102" s="53">
        <f t="shared" si="3"/>
        <v>644769</v>
      </c>
      <c r="O102" s="53">
        <f t="shared" si="4"/>
        <v>593519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1260924</v>
      </c>
      <c r="I103" s="52">
        <f>IFERROR(VLOOKUP($A103, ワクチン一般接種!$A:$G, I$4, FALSE), 0)</f>
        <v>567173</v>
      </c>
      <c r="J103" s="52">
        <f>IFERROR(VLOOKUP($A103, ワクチン一般接種!$A:$G, J$4, FALSE), 0)</f>
        <v>77244</v>
      </c>
      <c r="K103" s="52">
        <f>IFERROR(VLOOKUP($A103, ワクチン一般接種!$A:$G, K$4, FALSE), 0)</f>
        <v>580270</v>
      </c>
      <c r="L103" s="52">
        <f>IFERROR(VLOOKUP($A103, ワクチン一般接種!$A:$G, L$4, FALSE), 0)</f>
        <v>36237</v>
      </c>
      <c r="M103" s="102">
        <f t="shared" si="5"/>
        <v>44394</v>
      </c>
      <c r="N103" s="53">
        <f t="shared" si="3"/>
        <v>644417</v>
      </c>
      <c r="O103" s="53">
        <f t="shared" si="4"/>
        <v>616507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1154794</v>
      </c>
      <c r="I104" s="52">
        <f>IFERROR(VLOOKUP($A104, ワクチン一般接種!$A:$G, I$4, FALSE), 0)</f>
        <v>431696</v>
      </c>
      <c r="J104" s="52">
        <f>IFERROR(VLOOKUP($A104, ワクチン一般接種!$A:$G, J$4, FALSE), 0)</f>
        <v>70085</v>
      </c>
      <c r="K104" s="52">
        <f>IFERROR(VLOOKUP($A104, ワクチン一般接種!$A:$G, K$4, FALSE), 0)</f>
        <v>617038</v>
      </c>
      <c r="L104" s="52">
        <f>IFERROR(VLOOKUP($A104, ワクチン一般接種!$A:$G, L$4, FALSE), 0)</f>
        <v>35975</v>
      </c>
      <c r="M104" s="102">
        <f t="shared" si="5"/>
        <v>44395</v>
      </c>
      <c r="N104" s="53">
        <f t="shared" si="3"/>
        <v>501781</v>
      </c>
      <c r="O104" s="53">
        <f t="shared" si="4"/>
        <v>653013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944359</v>
      </c>
      <c r="I105" s="52">
        <f>IFERROR(VLOOKUP($A105, ワクチン一般接種!$A:$G, I$4, FALSE), 0)</f>
        <v>291899</v>
      </c>
      <c r="J105" s="52">
        <f>IFERROR(VLOOKUP($A105, ワクチン一般接種!$A:$G, J$4, FALSE), 0)</f>
        <v>71640</v>
      </c>
      <c r="K105" s="52">
        <f>IFERROR(VLOOKUP($A105, ワクチン一般接種!$A:$G, K$4, FALSE), 0)</f>
        <v>541403</v>
      </c>
      <c r="L105" s="52">
        <f>IFERROR(VLOOKUP($A105, ワクチン一般接種!$A:$G, L$4, FALSE), 0)</f>
        <v>39417</v>
      </c>
      <c r="M105" s="102">
        <f t="shared" si="5"/>
        <v>44396</v>
      </c>
      <c r="N105" s="53">
        <f t="shared" si="3"/>
        <v>407736</v>
      </c>
      <c r="O105" s="53">
        <f t="shared" si="4"/>
        <v>648791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1094029</v>
      </c>
      <c r="I106" s="52">
        <f>IFERROR(VLOOKUP($A106, ワクチン一般接種!$A:$G, I$4, FALSE), 0)</f>
        <v>447861</v>
      </c>
      <c r="J106" s="52">
        <f>IFERROR(VLOOKUP($A106, ワクチン一般接種!$A:$G, J$4, FALSE), 0)</f>
        <v>74561</v>
      </c>
      <c r="K106" s="52">
        <f>IFERROR(VLOOKUP($A106, ワクチン一般接種!$A:$G, K$4, FALSE), 0)</f>
        <v>528818</v>
      </c>
      <c r="L106" s="52">
        <f>IFERROR(VLOOKUP($A106, ワクチン一般接種!$A:$G, L$4, FALSE), 0)</f>
        <v>42789</v>
      </c>
      <c r="M106" s="102">
        <f t="shared" si="5"/>
        <v>44397</v>
      </c>
      <c r="N106" s="53">
        <f t="shared" si="3"/>
        <v>562953</v>
      </c>
      <c r="O106" s="53">
        <f t="shared" si="4"/>
        <v>604647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1073869</v>
      </c>
      <c r="I107" s="52">
        <f>IFERROR(VLOOKUP($A107, ワクチン一般接種!$A:$G, I$4, FALSE), 0)</f>
        <v>409757</v>
      </c>
      <c r="J107" s="52">
        <f>IFERROR(VLOOKUP($A107, ワクチン一般接種!$A:$G, J$4, FALSE), 0)</f>
        <v>78187</v>
      </c>
      <c r="K107" s="52">
        <f>IFERROR(VLOOKUP($A107, ワクチン一般接種!$A:$G, K$4, FALSE), 0)</f>
        <v>542629</v>
      </c>
      <c r="L107" s="52">
        <f>IFERROR(VLOOKUP($A107, ワクチン一般接種!$A:$G, L$4, FALSE), 0)</f>
        <v>43296</v>
      </c>
      <c r="M107" s="102">
        <f t="shared" si="5"/>
        <v>44398</v>
      </c>
      <c r="N107" s="53">
        <f t="shared" si="3"/>
        <v>491934</v>
      </c>
      <c r="O107" s="53">
        <f t="shared" si="4"/>
        <v>628801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503098</v>
      </c>
      <c r="I108" s="52">
        <f>IFERROR(VLOOKUP($A108, ワクチン一般接種!$A:$G, I$4, FALSE), 0)</f>
        <v>165160</v>
      </c>
      <c r="J108" s="52">
        <f>IFERROR(VLOOKUP($A108, ワクチン一般接種!$A:$G, J$4, FALSE), 0)</f>
        <v>55579</v>
      </c>
      <c r="K108" s="52">
        <f>IFERROR(VLOOKUP($A108, ワクチン一般接種!$A:$G, K$4, FALSE), 0)</f>
        <v>242644</v>
      </c>
      <c r="L108" s="52">
        <f>IFERROR(VLOOKUP($A108, ワクチン一般接種!$A:$G, L$4, FALSE), 0)</f>
        <v>39715</v>
      </c>
      <c r="M108" s="102">
        <f t="shared" si="5"/>
        <v>44399</v>
      </c>
      <c r="N108" s="53">
        <f t="shared" si="3"/>
        <v>220739</v>
      </c>
      <c r="O108" s="53">
        <f t="shared" si="4"/>
        <v>282359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371213</v>
      </c>
      <c r="I109" s="52">
        <f>IFERROR(VLOOKUP($A109, ワクチン一般接種!$A:$G, I$4, FALSE), 0)</f>
        <v>110888</v>
      </c>
      <c r="J109" s="52">
        <f>IFERROR(VLOOKUP($A109, ワクチン一般接種!$A:$G, J$4, FALSE), 0)</f>
        <v>52051</v>
      </c>
      <c r="K109" s="52">
        <f>IFERROR(VLOOKUP($A109, ワクチン一般接種!$A:$G, K$4, FALSE), 0)</f>
        <v>168061</v>
      </c>
      <c r="L109" s="52">
        <f>IFERROR(VLOOKUP($A109, ワクチン一般接種!$A:$G, L$4, FALSE), 0)</f>
        <v>40213</v>
      </c>
      <c r="M109" s="102">
        <f t="shared" si="5"/>
        <v>44400</v>
      </c>
      <c r="N109" s="53">
        <f t="shared" si="3"/>
        <v>162939</v>
      </c>
      <c r="O109" s="53">
        <f t="shared" si="4"/>
        <v>208274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999313</v>
      </c>
      <c r="I110" s="52">
        <f>IFERROR(VLOOKUP($A110, ワクチン一般接種!$A:$G, I$4, FALSE), 0)</f>
        <v>254869</v>
      </c>
      <c r="J110" s="52">
        <f>IFERROR(VLOOKUP($A110, ワクチン一般接種!$A:$G, J$4, FALSE), 0)</f>
        <v>71769</v>
      </c>
      <c r="K110" s="52">
        <f>IFERROR(VLOOKUP($A110, ワクチン一般接種!$A:$G, K$4, FALSE), 0)</f>
        <v>622095</v>
      </c>
      <c r="L110" s="52">
        <f>IFERROR(VLOOKUP($A110, ワクチン一般接種!$A:$G, L$4, FALSE), 0)</f>
        <v>50580</v>
      </c>
      <c r="M110" s="102">
        <f t="shared" si="5"/>
        <v>44401</v>
      </c>
      <c r="N110" s="53">
        <f t="shared" si="3"/>
        <v>326638</v>
      </c>
      <c r="O110" s="53">
        <f t="shared" si="4"/>
        <v>672675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922198</v>
      </c>
      <c r="I111" s="52">
        <f>IFERROR(VLOOKUP($A111, ワクチン一般接種!$A:$G, I$4, FALSE), 0)</f>
        <v>231572</v>
      </c>
      <c r="J111" s="52">
        <f>IFERROR(VLOOKUP($A111, ワクチン一般接種!$A:$G, J$4, FALSE), 0)</f>
        <v>62154</v>
      </c>
      <c r="K111" s="52">
        <f>IFERROR(VLOOKUP($A111, ワクチン一般接種!$A:$G, K$4, FALSE), 0)</f>
        <v>580934</v>
      </c>
      <c r="L111" s="52">
        <f>IFERROR(VLOOKUP($A111, ワクチン一般接種!$A:$G, L$4, FALSE), 0)</f>
        <v>47538</v>
      </c>
      <c r="M111" s="102">
        <f t="shared" si="5"/>
        <v>44402</v>
      </c>
      <c r="N111" s="53">
        <f t="shared" si="3"/>
        <v>293726</v>
      </c>
      <c r="O111" s="53">
        <f t="shared" si="4"/>
        <v>628472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928735</v>
      </c>
      <c r="I112" s="52">
        <f>IFERROR(VLOOKUP($A112, ワクチン一般接種!$A:$G, I$4, FALSE), 0)</f>
        <v>270373</v>
      </c>
      <c r="J112" s="52">
        <f>IFERROR(VLOOKUP($A112, ワクチン一般接種!$A:$G, J$4, FALSE), 0)</f>
        <v>57492</v>
      </c>
      <c r="K112" s="52">
        <f>IFERROR(VLOOKUP($A112, ワクチン一般接種!$A:$G, K$4, FALSE), 0)</f>
        <v>547057</v>
      </c>
      <c r="L112" s="52">
        <f>IFERROR(VLOOKUP($A112, ワクチン一般接種!$A:$G, L$4, FALSE), 0)</f>
        <v>53813</v>
      </c>
      <c r="M112" s="102">
        <f t="shared" si="5"/>
        <v>44403</v>
      </c>
      <c r="N112" s="53">
        <f t="shared" si="3"/>
        <v>354095</v>
      </c>
      <c r="O112" s="53">
        <f t="shared" si="4"/>
        <v>643785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897709</v>
      </c>
      <c r="I113" s="52">
        <f>IFERROR(VLOOKUP($A113, ワクチン一般接種!$A:$G, I$4, FALSE), 0)</f>
        <v>292906</v>
      </c>
      <c r="J113" s="52">
        <f>IFERROR(VLOOKUP($A113, ワクチン一般接種!$A:$G, J$4, FALSE), 0)</f>
        <v>46205</v>
      </c>
      <c r="K113" s="52">
        <f>IFERROR(VLOOKUP($A113, ワクチン一般接種!$A:$G, K$4, FALSE), 0)</f>
        <v>511064</v>
      </c>
      <c r="L113" s="52">
        <f>IFERROR(VLOOKUP($A113, ワクチン一般接種!$A:$G, L$4, FALSE), 0)</f>
        <v>47534</v>
      </c>
      <c r="M113" s="102">
        <f t="shared" si="5"/>
        <v>44404</v>
      </c>
      <c r="N113" s="53">
        <f t="shared" si="3"/>
        <v>355634</v>
      </c>
      <c r="O113" s="53">
        <f t="shared" si="4"/>
        <v>584796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712788</v>
      </c>
      <c r="I114" s="52">
        <f>IFERROR(VLOOKUP($A114, ワクチン一般接種!$A:$G, I$4, FALSE), 0)</f>
        <v>226822</v>
      </c>
      <c r="J114" s="52">
        <f>IFERROR(VLOOKUP($A114, ワクチン一般接種!$A:$G, J$4, FALSE), 0)</f>
        <v>40846</v>
      </c>
      <c r="K114" s="52">
        <f>IFERROR(VLOOKUP($A114, ワクチン一般接種!$A:$G, K$4, FALSE), 0)</f>
        <v>403708</v>
      </c>
      <c r="L114" s="52">
        <f>IFERROR(VLOOKUP($A114, ワクチン一般接種!$A:$G, L$4, FALSE), 0)</f>
        <v>41412</v>
      </c>
      <c r="M114" s="102">
        <f t="shared" si="5"/>
        <v>44405</v>
      </c>
      <c r="N114" s="53">
        <f t="shared" si="3"/>
        <v>279468</v>
      </c>
      <c r="O114" s="53">
        <f t="shared" si="4"/>
        <v>463567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P4:Q4"/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1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333</v>
      </c>
      <c r="D4" s="130" t="s">
        <v>334</v>
      </c>
      <c r="E4" s="132" t="s">
        <v>335</v>
      </c>
      <c r="F4" s="133"/>
      <c r="G4" s="134" t="s">
        <v>336</v>
      </c>
      <c r="H4" s="134" t="s">
        <v>337</v>
      </c>
      <c r="I4" s="19"/>
    </row>
    <row r="5" spans="1:9" ht="13.25" customHeight="1" x14ac:dyDescent="0.55000000000000004">
      <c r="B5" s="127"/>
      <c r="C5" s="129"/>
      <c r="D5" s="131"/>
      <c r="E5" s="104" t="s">
        <v>338</v>
      </c>
      <c r="F5" s="105" t="s">
        <v>339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6">
        <v>43630</v>
      </c>
      <c r="D6" s="106">
        <v>844385</v>
      </c>
      <c r="E6" s="106">
        <v>1149</v>
      </c>
      <c r="F6" s="107">
        <v>5</v>
      </c>
      <c r="G6" s="106">
        <v>40965</v>
      </c>
      <c r="H6" s="106">
        <v>1424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6">
        <v>2636</v>
      </c>
      <c r="D7" s="106">
        <v>55558</v>
      </c>
      <c r="E7" s="107">
        <v>62</v>
      </c>
      <c r="F7" s="107">
        <v>0</v>
      </c>
      <c r="G7" s="106">
        <v>2543</v>
      </c>
      <c r="H7" s="107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6">
        <v>1950</v>
      </c>
      <c r="D8" s="106">
        <v>92810</v>
      </c>
      <c r="E8" s="107">
        <v>106</v>
      </c>
      <c r="F8" s="107">
        <v>0</v>
      </c>
      <c r="G8" s="106">
        <v>1797</v>
      </c>
      <c r="H8" s="107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6">
        <v>9755</v>
      </c>
      <c r="D9" s="106">
        <v>170646</v>
      </c>
      <c r="E9" s="107">
        <v>195</v>
      </c>
      <c r="F9" s="107">
        <v>3</v>
      </c>
      <c r="G9" s="106">
        <v>9438</v>
      </c>
      <c r="H9" s="107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1001</v>
      </c>
      <c r="D10" s="106">
        <v>17219</v>
      </c>
      <c r="E10" s="107">
        <v>26</v>
      </c>
      <c r="F10" s="107">
        <v>1</v>
      </c>
      <c r="G10" s="107">
        <v>955</v>
      </c>
      <c r="H10" s="107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6">
        <v>2101</v>
      </c>
      <c r="D11" s="106">
        <v>70601</v>
      </c>
      <c r="E11" s="107">
        <v>21</v>
      </c>
      <c r="F11" s="107">
        <v>0</v>
      </c>
      <c r="G11" s="106">
        <v>2033</v>
      </c>
      <c r="H11" s="107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6">
        <v>5499</v>
      </c>
      <c r="D12" s="106">
        <v>306984</v>
      </c>
      <c r="E12" s="107">
        <v>327</v>
      </c>
      <c r="F12" s="107">
        <v>10</v>
      </c>
      <c r="G12" s="106">
        <v>5010</v>
      </c>
      <c r="H12" s="107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6">
        <v>11901</v>
      </c>
      <c r="D13" s="106">
        <v>34677</v>
      </c>
      <c r="E13" s="107">
        <v>733</v>
      </c>
      <c r="F13" s="107">
        <v>6</v>
      </c>
      <c r="G13" s="106">
        <v>11001</v>
      </c>
      <c r="H13" s="107">
        <v>167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6">
        <v>7892</v>
      </c>
      <c r="D14" s="106">
        <v>324418</v>
      </c>
      <c r="E14" s="107">
        <v>493</v>
      </c>
      <c r="F14" s="107">
        <v>9</v>
      </c>
      <c r="G14" s="106">
        <v>7315</v>
      </c>
      <c r="H14" s="107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6">
        <v>8447</v>
      </c>
      <c r="D15" s="106">
        <v>211976</v>
      </c>
      <c r="E15" s="107">
        <v>279</v>
      </c>
      <c r="F15" s="107">
        <v>3</v>
      </c>
      <c r="G15" s="106">
        <v>8013</v>
      </c>
      <c r="H15" s="107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6">
        <v>54191</v>
      </c>
      <c r="D16" s="106">
        <v>1068851</v>
      </c>
      <c r="E16" s="106">
        <v>5286</v>
      </c>
      <c r="F16" s="107">
        <v>50</v>
      </c>
      <c r="G16" s="106">
        <v>48058</v>
      </c>
      <c r="H16" s="107">
        <v>847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6">
        <v>47057</v>
      </c>
      <c r="D17" s="106">
        <v>767625</v>
      </c>
      <c r="E17" s="106">
        <v>3211</v>
      </c>
      <c r="F17" s="107">
        <v>24</v>
      </c>
      <c r="G17" s="106">
        <v>43115</v>
      </c>
      <c r="H17" s="107">
        <v>731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6">
        <v>206745</v>
      </c>
      <c r="D18" s="106">
        <v>2774218</v>
      </c>
      <c r="E18" s="106">
        <v>16344</v>
      </c>
      <c r="F18" s="107">
        <v>80</v>
      </c>
      <c r="G18" s="106">
        <v>188116</v>
      </c>
      <c r="H18" s="106">
        <v>2285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6">
        <v>79188</v>
      </c>
      <c r="D19" s="106">
        <v>1147899</v>
      </c>
      <c r="E19" s="106">
        <v>5013</v>
      </c>
      <c r="F19" s="107">
        <v>59</v>
      </c>
      <c r="G19" s="106">
        <v>73192</v>
      </c>
      <c r="H19" s="107">
        <v>983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6">
        <v>3864</v>
      </c>
      <c r="D20" s="106">
        <v>192945</v>
      </c>
      <c r="E20" s="107">
        <v>280</v>
      </c>
      <c r="F20" s="107">
        <v>2</v>
      </c>
      <c r="G20" s="106">
        <v>3530</v>
      </c>
      <c r="H20" s="10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6">
        <v>2199</v>
      </c>
      <c r="D21" s="106">
        <v>81135</v>
      </c>
      <c r="E21" s="107">
        <v>115</v>
      </c>
      <c r="F21" s="107">
        <v>3</v>
      </c>
      <c r="G21" s="106">
        <v>2046</v>
      </c>
      <c r="H21" s="107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6">
        <v>4811</v>
      </c>
      <c r="D22" s="106">
        <v>134716</v>
      </c>
      <c r="E22" s="107">
        <v>593</v>
      </c>
      <c r="F22" s="107">
        <v>2</v>
      </c>
      <c r="G22" s="106">
        <v>4092</v>
      </c>
      <c r="H22" s="107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6">
        <v>1520</v>
      </c>
      <c r="D23" s="106">
        <v>77896</v>
      </c>
      <c r="E23" s="107">
        <v>106</v>
      </c>
      <c r="F23" s="107">
        <v>0</v>
      </c>
      <c r="G23" s="106">
        <v>1378</v>
      </c>
      <c r="H23" s="10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6">
        <v>2302</v>
      </c>
      <c r="D24" s="106">
        <v>69775</v>
      </c>
      <c r="E24" s="107">
        <v>111</v>
      </c>
      <c r="F24" s="107">
        <v>0</v>
      </c>
      <c r="G24" s="106">
        <v>2170</v>
      </c>
      <c r="H24" s="107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6">
        <v>5189</v>
      </c>
      <c r="D25" s="106">
        <v>223879</v>
      </c>
      <c r="E25" s="107">
        <v>97</v>
      </c>
      <c r="F25" s="107">
        <v>0</v>
      </c>
      <c r="G25" s="106">
        <v>5071</v>
      </c>
      <c r="H25" s="10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6">
        <v>9705</v>
      </c>
      <c r="D26" s="106">
        <v>291917</v>
      </c>
      <c r="E26" s="107">
        <v>138</v>
      </c>
      <c r="F26" s="107">
        <v>2</v>
      </c>
      <c r="G26" s="106">
        <v>9379</v>
      </c>
      <c r="H26" s="107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6">
        <v>10473</v>
      </c>
      <c r="D27" s="106">
        <v>444768</v>
      </c>
      <c r="E27" s="107">
        <v>757</v>
      </c>
      <c r="F27" s="107">
        <v>2</v>
      </c>
      <c r="G27" s="106">
        <v>9561</v>
      </c>
      <c r="H27" s="107">
        <v>155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6">
        <v>52980</v>
      </c>
      <c r="D28" s="106">
        <v>911316</v>
      </c>
      <c r="E28" s="106">
        <v>1103</v>
      </c>
      <c r="F28" s="107">
        <v>8</v>
      </c>
      <c r="G28" s="106">
        <v>50872</v>
      </c>
      <c r="H28" s="106">
        <v>1005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6">
        <v>5652</v>
      </c>
      <c r="D29" s="106">
        <v>156553</v>
      </c>
      <c r="E29" s="107">
        <v>191</v>
      </c>
      <c r="F29" s="107">
        <v>5</v>
      </c>
      <c r="G29" s="106">
        <v>5489</v>
      </c>
      <c r="H29" s="107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6">
        <v>5886</v>
      </c>
      <c r="D30" s="106">
        <v>167554</v>
      </c>
      <c r="E30" s="107">
        <v>197</v>
      </c>
      <c r="F30" s="107">
        <v>2</v>
      </c>
      <c r="G30" s="106">
        <v>5596</v>
      </c>
      <c r="H30" s="107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6">
        <v>17802</v>
      </c>
      <c r="D31" s="106">
        <v>307360</v>
      </c>
      <c r="E31" s="107">
        <v>531</v>
      </c>
      <c r="F31" s="107">
        <v>8</v>
      </c>
      <c r="G31" s="106">
        <v>16847</v>
      </c>
      <c r="H31" s="107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6">
        <v>111281</v>
      </c>
      <c r="D32" s="106">
        <v>2423110</v>
      </c>
      <c r="E32" s="106">
        <v>4464</v>
      </c>
      <c r="F32" s="107">
        <v>160</v>
      </c>
      <c r="G32" s="106">
        <v>103193</v>
      </c>
      <c r="H32" s="106">
        <v>2719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6">
        <v>42860</v>
      </c>
      <c r="D33" s="106">
        <v>548951</v>
      </c>
      <c r="E33" s="106">
        <v>1039</v>
      </c>
      <c r="F33" s="107">
        <v>19</v>
      </c>
      <c r="G33" s="106">
        <v>40506</v>
      </c>
      <c r="H33" s="106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6">
        <v>8875</v>
      </c>
      <c r="D34" s="106">
        <v>184628</v>
      </c>
      <c r="E34" s="107">
        <v>276</v>
      </c>
      <c r="F34" s="107">
        <v>5</v>
      </c>
      <c r="G34" s="106">
        <v>8466</v>
      </c>
      <c r="H34" s="107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6">
        <v>2856</v>
      </c>
      <c r="D35" s="106">
        <v>43916</v>
      </c>
      <c r="E35" s="107">
        <v>94</v>
      </c>
      <c r="F35" s="107">
        <v>3</v>
      </c>
      <c r="G35" s="106">
        <v>2650</v>
      </c>
      <c r="H35" s="107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7">
        <v>683</v>
      </c>
      <c r="D36" s="106">
        <v>96196</v>
      </c>
      <c r="E36" s="107">
        <v>123</v>
      </c>
      <c r="F36" s="107">
        <v>2</v>
      </c>
      <c r="G36" s="107">
        <v>518</v>
      </c>
      <c r="H36" s="10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7">
        <v>690</v>
      </c>
      <c r="D37" s="106">
        <v>33691</v>
      </c>
      <c r="E37" s="107">
        <v>104</v>
      </c>
      <c r="F37" s="107">
        <v>0</v>
      </c>
      <c r="G37" s="107">
        <v>584</v>
      </c>
      <c r="H37" s="10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6">
        <v>7984</v>
      </c>
      <c r="D38" s="106">
        <v>178588</v>
      </c>
      <c r="E38" s="107">
        <v>104</v>
      </c>
      <c r="F38" s="107">
        <v>1</v>
      </c>
      <c r="G38" s="106">
        <v>7518</v>
      </c>
      <c r="H38" s="10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6">
        <v>11912</v>
      </c>
      <c r="D39" s="106">
        <v>587777</v>
      </c>
      <c r="E39" s="107">
        <v>178</v>
      </c>
      <c r="F39" s="107">
        <v>4</v>
      </c>
      <c r="G39" s="106">
        <v>11506</v>
      </c>
      <c r="H39" s="107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6">
        <v>3237</v>
      </c>
      <c r="D40" s="106">
        <v>130605</v>
      </c>
      <c r="E40" s="107">
        <v>46</v>
      </c>
      <c r="F40" s="107">
        <v>0</v>
      </c>
      <c r="G40" s="106">
        <v>3111</v>
      </c>
      <c r="H40" s="107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6">
        <v>1755</v>
      </c>
      <c r="D41" s="106">
        <v>71287</v>
      </c>
      <c r="E41" s="107">
        <v>54</v>
      </c>
      <c r="F41" s="107">
        <v>0</v>
      </c>
      <c r="G41" s="106">
        <v>1638</v>
      </c>
      <c r="H41" s="10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6">
        <v>2182</v>
      </c>
      <c r="D42" s="106">
        <v>92859</v>
      </c>
      <c r="E42" s="107">
        <v>51</v>
      </c>
      <c r="F42" s="107">
        <v>0</v>
      </c>
      <c r="G42" s="106">
        <v>2103</v>
      </c>
      <c r="H42" s="107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6">
        <v>2876</v>
      </c>
      <c r="D43" s="106">
        <v>103172</v>
      </c>
      <c r="E43" s="107">
        <v>85</v>
      </c>
      <c r="F43" s="107">
        <v>3</v>
      </c>
      <c r="G43" s="106">
        <v>2714</v>
      </c>
      <c r="H43" s="107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6">
        <v>2031</v>
      </c>
      <c r="D44" s="106">
        <v>62190</v>
      </c>
      <c r="E44" s="107">
        <v>72</v>
      </c>
      <c r="F44" s="107">
        <v>4</v>
      </c>
      <c r="G44" s="106">
        <v>1930</v>
      </c>
      <c r="H44" s="107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6">
        <v>38022</v>
      </c>
      <c r="D45" s="106">
        <v>906061</v>
      </c>
      <c r="E45" s="106">
        <v>1334</v>
      </c>
      <c r="F45" s="107">
        <v>8</v>
      </c>
      <c r="G45" s="106">
        <v>35751</v>
      </c>
      <c r="H45" s="107">
        <v>532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6">
        <v>2674</v>
      </c>
      <c r="D46" s="106">
        <v>62606</v>
      </c>
      <c r="E46" s="107">
        <v>56</v>
      </c>
      <c r="F46" s="107">
        <v>0</v>
      </c>
      <c r="G46" s="106">
        <v>2609</v>
      </c>
      <c r="H46" s="107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6">
        <v>3384</v>
      </c>
      <c r="D47" s="106">
        <v>134979</v>
      </c>
      <c r="E47" s="107">
        <v>119</v>
      </c>
      <c r="F47" s="107">
        <v>0</v>
      </c>
      <c r="G47" s="106">
        <v>3198</v>
      </c>
      <c r="H47" s="10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6">
        <v>6761</v>
      </c>
      <c r="D48" s="106">
        <v>84262</v>
      </c>
      <c r="E48" s="107">
        <v>205</v>
      </c>
      <c r="F48" s="107">
        <v>0</v>
      </c>
      <c r="G48" s="106">
        <v>6435</v>
      </c>
      <c r="H48" s="107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6">
        <v>3594</v>
      </c>
      <c r="D49" s="106">
        <v>184120</v>
      </c>
      <c r="E49" s="107">
        <v>69</v>
      </c>
      <c r="F49" s="107">
        <v>0</v>
      </c>
      <c r="G49" s="106">
        <v>3461</v>
      </c>
      <c r="H49" s="107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6">
        <v>3190</v>
      </c>
      <c r="D50" s="106">
        <v>45586</v>
      </c>
      <c r="E50" s="107">
        <v>66</v>
      </c>
      <c r="F50" s="107">
        <v>0</v>
      </c>
      <c r="G50" s="106">
        <v>3086</v>
      </c>
      <c r="H50" s="107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6">
        <v>3902</v>
      </c>
      <c r="D51" s="106">
        <v>116877</v>
      </c>
      <c r="E51" s="107">
        <v>111</v>
      </c>
      <c r="F51" s="107">
        <v>2</v>
      </c>
      <c r="G51" s="106">
        <v>3767</v>
      </c>
      <c r="H51" s="107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6">
        <v>23548</v>
      </c>
      <c r="D52" s="106">
        <v>278430</v>
      </c>
      <c r="E52" s="106">
        <v>1715</v>
      </c>
      <c r="F52" s="107">
        <v>44</v>
      </c>
      <c r="G52" s="106">
        <v>21595</v>
      </c>
      <c r="H52" s="107">
        <v>233</v>
      </c>
      <c r="I52" s="25"/>
    </row>
    <row r="53" spans="1:9" ht="12" customHeight="1" x14ac:dyDescent="0.55000000000000004">
      <c r="B53" s="22" t="s">
        <v>276</v>
      </c>
      <c r="C53" s="107">
        <v>149</v>
      </c>
      <c r="D53" s="108" t="s">
        <v>340</v>
      </c>
      <c r="E53" s="107">
        <v>0</v>
      </c>
      <c r="F53" s="108" t="s">
        <v>340</v>
      </c>
      <c r="G53" s="107">
        <v>149</v>
      </c>
      <c r="H53" s="108" t="s">
        <v>340</v>
      </c>
      <c r="I53" s="25"/>
    </row>
    <row r="54" spans="1:9" ht="12" customHeight="1" x14ac:dyDescent="0.55000000000000004">
      <c r="B54" s="21" t="s">
        <v>164</v>
      </c>
      <c r="C54" s="106">
        <v>888822</v>
      </c>
      <c r="D54" s="106">
        <v>17317572</v>
      </c>
      <c r="E54" s="106">
        <v>47829</v>
      </c>
      <c r="F54" s="107">
        <v>539</v>
      </c>
      <c r="G54" s="106">
        <v>824070</v>
      </c>
      <c r="H54" s="106">
        <v>15153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TEXT(MAX(A3:A114)+1,"m月d日") &amp; "公表時点）"</f>
        <v>（7月29日公表時点）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45" ca="1" si="0">SUM(D6:G6)</f>
        <v>70370313</v>
      </c>
      <c r="D6" s="67">
        <f ca="1">SUM(OFFSET(D$6,1,0,MAX($A$6:$A114)-DATE(2021,4,12)+1,1))</f>
        <v>38774548</v>
      </c>
      <c r="E6" s="67">
        <f ca="1">SUM(OFFSET(E$6,1,0,MAX($A$6:$A114)-DATE(2021,4,12)+1,1))</f>
        <v>2984075</v>
      </c>
      <c r="F6" s="67">
        <f ca="1">SUM(OFFSET(F$6,1,0,MAX($A$6:$A114)-DATE(2021,4,12)+1,1))</f>
        <v>27568863</v>
      </c>
      <c r="G6" s="67">
        <f ca="1">SUM(OFFSET(G$6,1,0,MAX($A$6:$A114)-DATE(2021,4,12)+1,1))</f>
        <v>1042827</v>
      </c>
      <c r="H6" s="67">
        <f ca="1">SUM(OFFSET(H$6,1,0,MAX($A$6:$A114)-DATE(2021,4,12)+1,1))</f>
        <v>29454629</v>
      </c>
      <c r="I6" s="67">
        <f ca="1">SUM(OFFSET(I$6,1,0,MAX($A$6:$A114)-DATE(2021,4,12)+1,1))</f>
        <v>815154</v>
      </c>
      <c r="J6" s="67">
        <f ca="1">SUM(OFFSET(J$6,1,0,MAX($A$6:$A114)-DATE(2021,4,12)+1,1))</f>
        <v>24678144</v>
      </c>
      <c r="K6" s="67">
        <f ca="1">SUM(OFFSET(K$6,1,0,MAX($A$6:$A114)-DATE(2021,4,12)+1,1))</f>
        <v>704160</v>
      </c>
    </row>
    <row r="7" spans="1:11" x14ac:dyDescent="0.55000000000000004">
      <c r="A7" s="109">
        <v>44405</v>
      </c>
      <c r="B7" s="110" t="str">
        <f t="shared" ref="B7:B35" si="1">"(" &amp; TEXT(A7,"aaa") &amp; ")"</f>
        <v>(水)</v>
      </c>
      <c r="C7" s="67">
        <f t="shared" ref="C7:C23" si="2">SUM(D7:G7)</f>
        <v>712788</v>
      </c>
      <c r="D7" s="67">
        <v>226822</v>
      </c>
      <c r="E7" s="67">
        <v>40846</v>
      </c>
      <c r="F7" s="67">
        <v>403708</v>
      </c>
      <c r="G7" s="67">
        <v>41412</v>
      </c>
      <c r="H7" s="67">
        <v>42576</v>
      </c>
      <c r="I7" s="67">
        <v>548</v>
      </c>
      <c r="J7" s="67">
        <v>263134</v>
      </c>
      <c r="K7" s="67">
        <v>9205</v>
      </c>
    </row>
    <row r="8" spans="1:11" x14ac:dyDescent="0.55000000000000004">
      <c r="A8" s="109">
        <v>44404</v>
      </c>
      <c r="B8" s="111" t="str">
        <f t="shared" si="1"/>
        <v>(火)</v>
      </c>
      <c r="C8" s="67">
        <f t="shared" si="2"/>
        <v>897709</v>
      </c>
      <c r="D8" s="67">
        <v>292906</v>
      </c>
      <c r="E8" s="67">
        <v>46205</v>
      </c>
      <c r="F8" s="67">
        <v>511064</v>
      </c>
      <c r="G8" s="67">
        <v>47534</v>
      </c>
      <c r="H8" s="67">
        <v>63120</v>
      </c>
      <c r="I8" s="67">
        <v>669</v>
      </c>
      <c r="J8" s="67">
        <v>342705</v>
      </c>
      <c r="K8" s="67">
        <v>9989</v>
      </c>
    </row>
    <row r="9" spans="1:11" x14ac:dyDescent="0.55000000000000004">
      <c r="A9" s="109">
        <v>44403</v>
      </c>
      <c r="B9" s="110" t="str">
        <f t="shared" si="1"/>
        <v>(月)</v>
      </c>
      <c r="C9" s="67">
        <f t="shared" si="2"/>
        <v>928735</v>
      </c>
      <c r="D9" s="67">
        <v>270373</v>
      </c>
      <c r="E9" s="67">
        <v>57492</v>
      </c>
      <c r="F9" s="67">
        <v>547057</v>
      </c>
      <c r="G9" s="67">
        <v>53813</v>
      </c>
      <c r="H9" s="67">
        <v>60073</v>
      </c>
      <c r="I9" s="67">
        <v>1549</v>
      </c>
      <c r="J9" s="67">
        <v>378348</v>
      </c>
      <c r="K9" s="67">
        <v>13307</v>
      </c>
    </row>
    <row r="10" spans="1:11" x14ac:dyDescent="0.55000000000000004">
      <c r="A10" s="109">
        <v>44402</v>
      </c>
      <c r="B10" s="111" t="str">
        <f t="shared" si="1"/>
        <v>(日)</v>
      </c>
      <c r="C10" s="67">
        <f t="shared" si="2"/>
        <v>922198</v>
      </c>
      <c r="D10" s="67">
        <v>231572</v>
      </c>
      <c r="E10" s="67">
        <v>62154</v>
      </c>
      <c r="F10" s="67">
        <v>580934</v>
      </c>
      <c r="G10" s="67">
        <v>47538</v>
      </c>
      <c r="H10" s="67">
        <v>32619</v>
      </c>
      <c r="I10" s="67">
        <v>3104</v>
      </c>
      <c r="J10" s="67">
        <v>396125</v>
      </c>
      <c r="K10" s="67">
        <v>14762</v>
      </c>
    </row>
    <row r="11" spans="1:11" x14ac:dyDescent="0.55000000000000004">
      <c r="A11" s="109">
        <v>44401</v>
      </c>
      <c r="B11" s="110" t="str">
        <f t="shared" si="1"/>
        <v>(土)</v>
      </c>
      <c r="C11" s="67">
        <f t="shared" si="2"/>
        <v>999313</v>
      </c>
      <c r="D11" s="67">
        <v>254869</v>
      </c>
      <c r="E11" s="67">
        <v>71769</v>
      </c>
      <c r="F11" s="67">
        <v>622095</v>
      </c>
      <c r="G11" s="67">
        <v>50580</v>
      </c>
      <c r="H11" s="67">
        <v>43039</v>
      </c>
      <c r="I11" s="67">
        <v>3271</v>
      </c>
      <c r="J11" s="67">
        <v>437576</v>
      </c>
      <c r="K11" s="67">
        <v>19497</v>
      </c>
    </row>
    <row r="12" spans="1:11" x14ac:dyDescent="0.55000000000000004">
      <c r="A12" s="109">
        <v>44400</v>
      </c>
      <c r="B12" s="111" t="str">
        <f t="shared" si="1"/>
        <v>(金)</v>
      </c>
      <c r="C12" s="67">
        <f t="shared" si="2"/>
        <v>371213</v>
      </c>
      <c r="D12" s="67">
        <v>110888</v>
      </c>
      <c r="E12" s="67">
        <v>52051</v>
      </c>
      <c r="F12" s="67">
        <v>168061</v>
      </c>
      <c r="G12" s="67">
        <v>40213</v>
      </c>
      <c r="H12" s="67">
        <v>14047</v>
      </c>
      <c r="I12" s="67">
        <v>1958</v>
      </c>
      <c r="J12" s="67">
        <v>118712</v>
      </c>
      <c r="K12" s="67">
        <v>17356</v>
      </c>
    </row>
    <row r="13" spans="1:11" x14ac:dyDescent="0.55000000000000004">
      <c r="A13" s="109">
        <v>44399</v>
      </c>
      <c r="B13" s="110" t="str">
        <f t="shared" si="1"/>
        <v>(木)</v>
      </c>
      <c r="C13" s="67">
        <f t="shared" si="2"/>
        <v>503098</v>
      </c>
      <c r="D13" s="67">
        <v>165160</v>
      </c>
      <c r="E13" s="67">
        <v>55579</v>
      </c>
      <c r="F13" s="67">
        <v>242644</v>
      </c>
      <c r="G13" s="67">
        <v>39715</v>
      </c>
      <c r="H13" s="67">
        <v>26526</v>
      </c>
      <c r="I13" s="67">
        <v>2917</v>
      </c>
      <c r="J13" s="67">
        <v>189253</v>
      </c>
      <c r="K13" s="67">
        <v>18391</v>
      </c>
    </row>
    <row r="14" spans="1:11" x14ac:dyDescent="0.55000000000000004">
      <c r="A14" s="109">
        <v>44398</v>
      </c>
      <c r="B14" s="111" t="str">
        <f t="shared" si="1"/>
        <v>(水)</v>
      </c>
      <c r="C14" s="67">
        <f t="shared" si="2"/>
        <v>1073869</v>
      </c>
      <c r="D14" s="67">
        <v>409757</v>
      </c>
      <c r="E14" s="67">
        <v>78187</v>
      </c>
      <c r="F14" s="67">
        <v>542629</v>
      </c>
      <c r="G14" s="67">
        <v>43296</v>
      </c>
      <c r="H14" s="67">
        <v>105470</v>
      </c>
      <c r="I14" s="67">
        <v>2493</v>
      </c>
      <c r="J14" s="67">
        <v>431542</v>
      </c>
      <c r="K14" s="67">
        <v>19490</v>
      </c>
    </row>
    <row r="15" spans="1:11" x14ac:dyDescent="0.55000000000000004">
      <c r="A15" s="109">
        <v>44397</v>
      </c>
      <c r="B15" s="110" t="str">
        <f t="shared" si="1"/>
        <v>(火)</v>
      </c>
      <c r="C15" s="67">
        <f t="shared" si="2"/>
        <v>1094029</v>
      </c>
      <c r="D15" s="67">
        <v>447861</v>
      </c>
      <c r="E15" s="67">
        <v>74561</v>
      </c>
      <c r="F15" s="67">
        <v>528818</v>
      </c>
      <c r="G15" s="67">
        <v>42789</v>
      </c>
      <c r="H15" s="67">
        <v>129074</v>
      </c>
      <c r="I15" s="67">
        <v>2410</v>
      </c>
      <c r="J15" s="67">
        <v>432258</v>
      </c>
      <c r="K15" s="67">
        <v>23027</v>
      </c>
    </row>
    <row r="16" spans="1:11" x14ac:dyDescent="0.55000000000000004">
      <c r="A16" s="109">
        <v>44396</v>
      </c>
      <c r="B16" s="111" t="str">
        <f t="shared" si="1"/>
        <v>(月)</v>
      </c>
      <c r="C16" s="67">
        <f t="shared" si="2"/>
        <v>944359</v>
      </c>
      <c r="D16" s="67">
        <v>291899</v>
      </c>
      <c r="E16" s="67">
        <v>71640</v>
      </c>
      <c r="F16" s="67">
        <v>541403</v>
      </c>
      <c r="G16" s="67">
        <v>39417</v>
      </c>
      <c r="H16" s="67">
        <v>59215</v>
      </c>
      <c r="I16" s="67">
        <v>2876</v>
      </c>
      <c r="J16" s="67">
        <v>414351</v>
      </c>
      <c r="K16" s="67">
        <v>22476</v>
      </c>
    </row>
    <row r="17" spans="1:11" x14ac:dyDescent="0.55000000000000004">
      <c r="A17" s="109">
        <v>44395</v>
      </c>
      <c r="B17" s="110" t="str">
        <f t="shared" si="1"/>
        <v>(日)</v>
      </c>
      <c r="C17" s="67">
        <f t="shared" si="2"/>
        <v>1154794</v>
      </c>
      <c r="D17" s="67">
        <v>431696</v>
      </c>
      <c r="E17" s="67">
        <v>70085</v>
      </c>
      <c r="F17" s="67">
        <v>617038</v>
      </c>
      <c r="G17" s="67">
        <v>35975</v>
      </c>
      <c r="H17" s="67">
        <v>89142</v>
      </c>
      <c r="I17" s="67">
        <v>2999</v>
      </c>
      <c r="J17" s="67">
        <v>511934</v>
      </c>
      <c r="K17" s="67">
        <v>27007</v>
      </c>
    </row>
    <row r="18" spans="1:11" x14ac:dyDescent="0.55000000000000004">
      <c r="A18" s="109">
        <v>44394</v>
      </c>
      <c r="B18" s="111" t="str">
        <f t="shared" si="1"/>
        <v>(土)</v>
      </c>
      <c r="C18" s="67">
        <f t="shared" si="2"/>
        <v>1260924</v>
      </c>
      <c r="D18" s="67">
        <v>567173</v>
      </c>
      <c r="E18" s="67">
        <v>77244</v>
      </c>
      <c r="F18" s="67">
        <v>580270</v>
      </c>
      <c r="G18" s="67">
        <v>36237</v>
      </c>
      <c r="H18" s="67">
        <v>143621</v>
      </c>
      <c r="I18" s="67">
        <v>2545</v>
      </c>
      <c r="J18" s="67">
        <v>491380</v>
      </c>
      <c r="K18" s="67">
        <v>28519</v>
      </c>
    </row>
    <row r="19" spans="1:11" x14ac:dyDescent="0.55000000000000004">
      <c r="A19" s="109">
        <v>44393</v>
      </c>
      <c r="B19" s="110" t="str">
        <f t="shared" si="1"/>
        <v>(金)</v>
      </c>
      <c r="C19" s="67">
        <f t="shared" si="2"/>
        <v>1172834</v>
      </c>
      <c r="D19" s="67">
        <v>543739</v>
      </c>
      <c r="E19" s="67">
        <v>72762</v>
      </c>
      <c r="F19" s="67">
        <v>526603</v>
      </c>
      <c r="G19" s="67">
        <v>29730</v>
      </c>
      <c r="H19" s="67">
        <v>185849</v>
      </c>
      <c r="I19" s="67">
        <v>1732</v>
      </c>
      <c r="J19" s="67">
        <v>451813</v>
      </c>
      <c r="K19" s="67">
        <v>24137</v>
      </c>
    </row>
    <row r="20" spans="1:11" x14ac:dyDescent="0.55000000000000004">
      <c r="A20" s="109">
        <v>44392</v>
      </c>
      <c r="B20" s="111" t="str">
        <f t="shared" si="1"/>
        <v>(木)</v>
      </c>
      <c r="C20" s="67">
        <f t="shared" si="2"/>
        <v>1198480</v>
      </c>
      <c r="D20" s="67">
        <v>535840</v>
      </c>
      <c r="E20" s="67">
        <v>76197</v>
      </c>
      <c r="F20" s="67">
        <v>554833</v>
      </c>
      <c r="G20" s="67">
        <v>31610</v>
      </c>
      <c r="H20" s="67">
        <v>193035</v>
      </c>
      <c r="I20" s="67">
        <v>4954</v>
      </c>
      <c r="J20" s="67">
        <v>493096</v>
      </c>
      <c r="K20" s="67">
        <v>28393</v>
      </c>
    </row>
    <row r="21" spans="1:11" x14ac:dyDescent="0.55000000000000004">
      <c r="A21" s="109">
        <v>44391</v>
      </c>
      <c r="B21" s="110" t="str">
        <f t="shared" si="1"/>
        <v>(水)</v>
      </c>
      <c r="C21" s="67">
        <f t="shared" si="2"/>
        <v>1239643</v>
      </c>
      <c r="D21" s="67">
        <v>554940</v>
      </c>
      <c r="E21" s="67">
        <v>76623</v>
      </c>
      <c r="F21" s="67">
        <v>575898</v>
      </c>
      <c r="G21" s="67">
        <v>32182</v>
      </c>
      <c r="H21" s="67">
        <v>214754</v>
      </c>
      <c r="I21" s="67">
        <v>1620</v>
      </c>
      <c r="J21" s="67">
        <v>515521</v>
      </c>
      <c r="K21" s="67">
        <v>27945</v>
      </c>
    </row>
    <row r="22" spans="1:11" x14ac:dyDescent="0.55000000000000004">
      <c r="A22" s="109">
        <v>44390</v>
      </c>
      <c r="B22" s="111" t="str">
        <f t="shared" si="1"/>
        <v>(火)</v>
      </c>
      <c r="C22" s="67">
        <f t="shared" si="2"/>
        <v>1232661</v>
      </c>
      <c r="D22" s="67">
        <v>552184</v>
      </c>
      <c r="E22" s="67">
        <v>78500</v>
      </c>
      <c r="F22" s="67">
        <v>570742</v>
      </c>
      <c r="G22" s="67">
        <v>31235</v>
      </c>
      <c r="H22" s="67">
        <v>240606</v>
      </c>
      <c r="I22" s="67">
        <v>2036</v>
      </c>
      <c r="J22" s="67">
        <v>516686</v>
      </c>
      <c r="K22" s="67">
        <v>28180</v>
      </c>
    </row>
    <row r="23" spans="1:11" x14ac:dyDescent="0.55000000000000004">
      <c r="A23" s="109">
        <v>44389</v>
      </c>
      <c r="B23" s="110" t="str">
        <f t="shared" si="1"/>
        <v>(月)</v>
      </c>
      <c r="C23" s="67">
        <f t="shared" si="2"/>
        <v>1177638</v>
      </c>
      <c r="D23" s="67">
        <v>522840</v>
      </c>
      <c r="E23" s="67">
        <v>65112</v>
      </c>
      <c r="F23" s="67">
        <v>558752</v>
      </c>
      <c r="G23" s="67">
        <v>30934</v>
      </c>
      <c r="H23" s="67">
        <v>239632</v>
      </c>
      <c r="I23" s="67">
        <v>1619</v>
      </c>
      <c r="J23" s="67">
        <v>511901</v>
      </c>
      <c r="K23" s="67">
        <v>28178</v>
      </c>
    </row>
    <row r="24" spans="1:11" x14ac:dyDescent="0.55000000000000004">
      <c r="A24" s="109">
        <v>44388</v>
      </c>
      <c r="B24" s="111" t="str">
        <f t="shared" si="1"/>
        <v>(日)</v>
      </c>
      <c r="C24" s="67">
        <f t="shared" si="0"/>
        <v>1229877</v>
      </c>
      <c r="D24" s="67">
        <v>527348</v>
      </c>
      <c r="E24" s="67">
        <v>77184</v>
      </c>
      <c r="F24" s="67">
        <v>592193</v>
      </c>
      <c r="G24" s="67">
        <v>33152</v>
      </c>
      <c r="H24" s="67">
        <v>202656</v>
      </c>
      <c r="I24" s="67">
        <v>2875</v>
      </c>
      <c r="J24" s="67">
        <v>535416</v>
      </c>
      <c r="K24" s="67">
        <v>30395</v>
      </c>
    </row>
    <row r="25" spans="1:11" x14ac:dyDescent="0.55000000000000004">
      <c r="A25" s="109">
        <v>44387</v>
      </c>
      <c r="B25" s="110" t="str">
        <f t="shared" si="1"/>
        <v>(土)</v>
      </c>
      <c r="C25" s="67">
        <f t="shared" ref="C25:C35" si="3">SUM(D25:G25)</f>
        <v>1408939</v>
      </c>
      <c r="D25" s="67">
        <v>704347</v>
      </c>
      <c r="E25" s="67">
        <v>91086</v>
      </c>
      <c r="F25" s="67">
        <v>581077</v>
      </c>
      <c r="G25" s="67">
        <v>32429</v>
      </c>
      <c r="H25" s="67">
        <v>350690</v>
      </c>
      <c r="I25" s="67">
        <v>3209</v>
      </c>
      <c r="J25" s="67">
        <v>530524</v>
      </c>
      <c r="K25" s="67">
        <v>30062</v>
      </c>
    </row>
    <row r="26" spans="1:11" x14ac:dyDescent="0.55000000000000004">
      <c r="A26" s="109">
        <v>44386</v>
      </c>
      <c r="B26" s="111" t="str">
        <f t="shared" si="1"/>
        <v>(金)</v>
      </c>
      <c r="C26" s="67">
        <f t="shared" si="3"/>
        <v>1308934</v>
      </c>
      <c r="D26" s="67">
        <v>652136</v>
      </c>
      <c r="E26" s="67">
        <v>80295</v>
      </c>
      <c r="F26" s="67">
        <v>547804</v>
      </c>
      <c r="G26" s="67">
        <v>28699</v>
      </c>
      <c r="H26" s="67">
        <v>366604</v>
      </c>
      <c r="I26" s="67">
        <v>2666</v>
      </c>
      <c r="J26" s="67">
        <v>507779</v>
      </c>
      <c r="K26" s="67">
        <v>26394</v>
      </c>
    </row>
    <row r="27" spans="1:11" x14ac:dyDescent="0.55000000000000004">
      <c r="A27" s="109">
        <v>44385</v>
      </c>
      <c r="B27" s="110" t="str">
        <f t="shared" si="1"/>
        <v>(木)</v>
      </c>
      <c r="C27" s="67">
        <f t="shared" si="3"/>
        <v>1324184</v>
      </c>
      <c r="D27" s="67">
        <v>665998</v>
      </c>
      <c r="E27" s="67">
        <v>76430</v>
      </c>
      <c r="F27" s="67">
        <v>553417</v>
      </c>
      <c r="G27" s="67">
        <v>28339</v>
      </c>
      <c r="H27" s="67">
        <v>411460</v>
      </c>
      <c r="I27" s="67">
        <v>2807</v>
      </c>
      <c r="J27" s="67">
        <v>520568</v>
      </c>
      <c r="K27" s="67">
        <v>26097</v>
      </c>
    </row>
    <row r="28" spans="1:11" x14ac:dyDescent="0.55000000000000004">
      <c r="A28" s="109">
        <v>44384</v>
      </c>
      <c r="B28" s="111" t="str">
        <f t="shared" si="1"/>
        <v>(水)</v>
      </c>
      <c r="C28" s="67">
        <f t="shared" si="3"/>
        <v>1346334</v>
      </c>
      <c r="D28" s="67">
        <v>695045</v>
      </c>
      <c r="E28" s="67">
        <v>68929</v>
      </c>
      <c r="F28" s="67">
        <v>555790</v>
      </c>
      <c r="G28" s="67">
        <v>26570</v>
      </c>
      <c r="H28" s="67">
        <v>446392</v>
      </c>
      <c r="I28" s="67">
        <v>2933</v>
      </c>
      <c r="J28" s="67">
        <v>524655</v>
      </c>
      <c r="K28" s="67">
        <v>24699</v>
      </c>
    </row>
    <row r="29" spans="1:11" x14ac:dyDescent="0.55000000000000004">
      <c r="A29" s="109">
        <v>44383</v>
      </c>
      <c r="B29" s="110" t="str">
        <f t="shared" si="1"/>
        <v>(火)</v>
      </c>
      <c r="C29" s="67">
        <f t="shared" si="3"/>
        <v>1328028</v>
      </c>
      <c r="D29" s="67">
        <v>662593</v>
      </c>
      <c r="E29" s="67">
        <v>63846</v>
      </c>
      <c r="F29" s="67">
        <v>573097</v>
      </c>
      <c r="G29" s="67">
        <v>28492</v>
      </c>
      <c r="H29" s="67">
        <v>437208</v>
      </c>
      <c r="I29" s="67">
        <v>2694</v>
      </c>
      <c r="J29" s="67">
        <v>544945</v>
      </c>
      <c r="K29" s="67">
        <v>26807</v>
      </c>
    </row>
    <row r="30" spans="1:11" x14ac:dyDescent="0.55000000000000004">
      <c r="A30" s="109">
        <v>44382</v>
      </c>
      <c r="B30" s="111" t="str">
        <f t="shared" si="1"/>
        <v>(月)</v>
      </c>
      <c r="C30" s="67">
        <f t="shared" si="3"/>
        <v>1251836</v>
      </c>
      <c r="D30" s="67">
        <v>627815</v>
      </c>
      <c r="E30" s="67">
        <v>59254</v>
      </c>
      <c r="F30" s="67">
        <v>536521</v>
      </c>
      <c r="G30" s="67">
        <v>28246</v>
      </c>
      <c r="H30" s="67">
        <v>428391</v>
      </c>
      <c r="I30" s="67">
        <v>2666</v>
      </c>
      <c r="J30" s="67">
        <v>511435</v>
      </c>
      <c r="K30" s="67">
        <v>26516</v>
      </c>
    </row>
    <row r="31" spans="1:11" x14ac:dyDescent="0.55000000000000004">
      <c r="A31" s="109">
        <v>44381</v>
      </c>
      <c r="B31" s="110" t="str">
        <f t="shared" si="1"/>
        <v>(日)</v>
      </c>
      <c r="C31" s="67">
        <f t="shared" si="3"/>
        <v>1238663</v>
      </c>
      <c r="D31" s="67">
        <v>643826</v>
      </c>
      <c r="E31" s="67">
        <v>52630</v>
      </c>
      <c r="F31" s="67">
        <v>519871</v>
      </c>
      <c r="G31" s="67">
        <v>22336</v>
      </c>
      <c r="H31" s="67">
        <v>434249</v>
      </c>
      <c r="I31" s="67">
        <v>4474</v>
      </c>
      <c r="J31" s="67">
        <v>490614</v>
      </c>
      <c r="K31" s="67">
        <v>21247</v>
      </c>
    </row>
    <row r="32" spans="1:11" x14ac:dyDescent="0.55000000000000004">
      <c r="A32" s="109">
        <v>44380</v>
      </c>
      <c r="B32" s="111" t="str">
        <f t="shared" si="1"/>
        <v>(土)</v>
      </c>
      <c r="C32" s="67">
        <f t="shared" si="3"/>
        <v>1295264</v>
      </c>
      <c r="D32" s="67">
        <v>634806</v>
      </c>
      <c r="E32" s="67">
        <v>62616</v>
      </c>
      <c r="F32" s="67">
        <v>577960</v>
      </c>
      <c r="G32" s="67">
        <v>19882</v>
      </c>
      <c r="H32" s="67">
        <v>438091</v>
      </c>
      <c r="I32" s="67">
        <v>9429</v>
      </c>
      <c r="J32" s="67">
        <v>550661</v>
      </c>
      <c r="K32" s="67">
        <v>18561</v>
      </c>
    </row>
    <row r="33" spans="1:11" x14ac:dyDescent="0.55000000000000004">
      <c r="A33" s="109">
        <v>44379</v>
      </c>
      <c r="B33" s="110" t="str">
        <f t="shared" si="1"/>
        <v>(金)</v>
      </c>
      <c r="C33" s="67">
        <f t="shared" si="3"/>
        <v>1011089</v>
      </c>
      <c r="D33" s="67">
        <v>325498</v>
      </c>
      <c r="E33" s="67">
        <v>48445</v>
      </c>
      <c r="F33" s="67">
        <v>617644</v>
      </c>
      <c r="G33" s="67">
        <v>19502</v>
      </c>
      <c r="H33" s="67">
        <v>227344</v>
      </c>
      <c r="I33" s="67">
        <v>7255</v>
      </c>
      <c r="J33" s="67">
        <v>591857</v>
      </c>
      <c r="K33" s="67">
        <v>18257</v>
      </c>
    </row>
    <row r="34" spans="1:11" x14ac:dyDescent="0.55000000000000004">
      <c r="A34" s="109">
        <v>44378</v>
      </c>
      <c r="B34" s="111" t="str">
        <f t="shared" si="1"/>
        <v>(木)</v>
      </c>
      <c r="C34" s="67">
        <f t="shared" si="3"/>
        <v>1059554</v>
      </c>
      <c r="D34" s="67">
        <v>386947</v>
      </c>
      <c r="E34" s="67">
        <v>43997</v>
      </c>
      <c r="F34" s="67">
        <v>609021</v>
      </c>
      <c r="G34" s="67">
        <v>19589</v>
      </c>
      <c r="H34" s="67">
        <v>295367</v>
      </c>
      <c r="I34" s="67">
        <v>7374</v>
      </c>
      <c r="J34" s="67">
        <v>587220</v>
      </c>
      <c r="K34" s="67">
        <v>18409</v>
      </c>
    </row>
    <row r="35" spans="1:11" x14ac:dyDescent="0.55000000000000004">
      <c r="A35" s="109">
        <v>44377</v>
      </c>
      <c r="B35" s="110" t="str">
        <f t="shared" si="1"/>
        <v>(水)</v>
      </c>
      <c r="C35" s="67">
        <f t="shared" si="3"/>
        <v>1310806</v>
      </c>
      <c r="D35" s="67">
        <v>590783</v>
      </c>
      <c r="E35" s="67">
        <v>45844</v>
      </c>
      <c r="F35" s="67">
        <v>655174</v>
      </c>
      <c r="G35" s="67">
        <v>19005</v>
      </c>
      <c r="H35" s="67">
        <v>469348</v>
      </c>
      <c r="I35" s="67">
        <v>10851</v>
      </c>
      <c r="J35" s="67">
        <v>630104</v>
      </c>
      <c r="K35" s="67">
        <v>17970</v>
      </c>
    </row>
    <row r="36" spans="1:11" x14ac:dyDescent="0.55000000000000004">
      <c r="A36" s="109">
        <v>44376</v>
      </c>
      <c r="B36" s="111" t="str">
        <f>"(" &amp; TEXT(A36,"aaa") &amp; ")"</f>
        <v>(火)</v>
      </c>
      <c r="C36" s="67">
        <f>SUM(D36:G36)</f>
        <v>1297685</v>
      </c>
      <c r="D36" s="67">
        <v>575966</v>
      </c>
      <c r="E36" s="67">
        <v>42288</v>
      </c>
      <c r="F36" s="67">
        <v>660400</v>
      </c>
      <c r="G36" s="67">
        <v>19031</v>
      </c>
      <c r="H36" s="67">
        <v>465378</v>
      </c>
      <c r="I36" s="67">
        <v>10594</v>
      </c>
      <c r="J36" s="67">
        <v>637661</v>
      </c>
      <c r="K36" s="67">
        <v>17929</v>
      </c>
    </row>
    <row r="37" spans="1:11" x14ac:dyDescent="0.55000000000000004">
      <c r="A37" s="109">
        <v>44375</v>
      </c>
      <c r="B37" s="110" t="str">
        <f t="shared" ref="B37:B61" si="4">"(" &amp; TEXT(A37,"aaa") &amp; ")"</f>
        <v>(月)</v>
      </c>
      <c r="C37" s="67">
        <f t="shared" si="0"/>
        <v>1205462</v>
      </c>
      <c r="D37" s="67">
        <v>539529</v>
      </c>
      <c r="E37" s="67">
        <v>42843</v>
      </c>
      <c r="F37" s="67">
        <v>604577</v>
      </c>
      <c r="G37" s="67">
        <v>18513</v>
      </c>
      <c r="H37" s="67">
        <v>442025</v>
      </c>
      <c r="I37" s="67">
        <v>12174</v>
      </c>
      <c r="J37" s="67">
        <v>584856</v>
      </c>
      <c r="K37" s="67">
        <v>17475</v>
      </c>
    </row>
    <row r="38" spans="1:11" x14ac:dyDescent="0.55000000000000004">
      <c r="A38" s="109">
        <v>44374</v>
      </c>
      <c r="B38" s="110" t="str">
        <f t="shared" si="4"/>
        <v>(日)</v>
      </c>
      <c r="C38" s="67">
        <f t="shared" si="0"/>
        <v>1233827</v>
      </c>
      <c r="D38" s="67">
        <v>648776</v>
      </c>
      <c r="E38" s="67">
        <v>51978</v>
      </c>
      <c r="F38" s="67">
        <v>528454</v>
      </c>
      <c r="G38" s="67">
        <v>4619</v>
      </c>
      <c r="H38" s="67">
        <v>532154</v>
      </c>
      <c r="I38" s="67">
        <v>15020</v>
      </c>
      <c r="J38" s="67">
        <v>508572</v>
      </c>
      <c r="K38" s="67">
        <v>4369</v>
      </c>
    </row>
    <row r="39" spans="1:11" x14ac:dyDescent="0.55000000000000004">
      <c r="A39" s="109">
        <v>44373</v>
      </c>
      <c r="B39" s="110" t="str">
        <f t="shared" si="4"/>
        <v>(土)</v>
      </c>
      <c r="C39" s="67">
        <f t="shared" si="0"/>
        <v>1244172</v>
      </c>
      <c r="D39" s="67">
        <v>613555</v>
      </c>
      <c r="E39" s="67">
        <v>53146</v>
      </c>
      <c r="F39" s="67">
        <v>573645</v>
      </c>
      <c r="G39" s="67">
        <v>3826</v>
      </c>
      <c r="H39" s="67">
        <v>507801</v>
      </c>
      <c r="I39" s="67">
        <v>18503</v>
      </c>
      <c r="J39" s="67">
        <v>552305</v>
      </c>
      <c r="K39" s="67">
        <v>3519</v>
      </c>
    </row>
    <row r="40" spans="1:11" x14ac:dyDescent="0.55000000000000004">
      <c r="A40" s="109">
        <v>44372</v>
      </c>
      <c r="B40" s="110" t="str">
        <f t="shared" si="4"/>
        <v>(金)</v>
      </c>
      <c r="C40" s="67">
        <f t="shared" si="0"/>
        <v>1221361</v>
      </c>
      <c r="D40" s="67">
        <v>566708</v>
      </c>
      <c r="E40" s="67">
        <v>47243</v>
      </c>
      <c r="F40" s="67">
        <v>603642</v>
      </c>
      <c r="G40" s="67">
        <v>3768</v>
      </c>
      <c r="H40" s="67">
        <v>478671</v>
      </c>
      <c r="I40" s="67">
        <v>14074</v>
      </c>
      <c r="J40" s="67">
        <v>581399</v>
      </c>
      <c r="K40" s="67">
        <v>3581</v>
      </c>
    </row>
    <row r="41" spans="1:11" x14ac:dyDescent="0.55000000000000004">
      <c r="A41" s="109">
        <v>44371</v>
      </c>
      <c r="B41" s="110" t="str">
        <f t="shared" si="4"/>
        <v>(木)</v>
      </c>
      <c r="C41" s="67">
        <f t="shared" si="0"/>
        <v>1243203</v>
      </c>
      <c r="D41" s="67">
        <v>586869</v>
      </c>
      <c r="E41" s="67">
        <v>44062</v>
      </c>
      <c r="F41" s="67">
        <v>608970</v>
      </c>
      <c r="G41" s="67">
        <v>3302</v>
      </c>
      <c r="H41" s="67">
        <v>515040</v>
      </c>
      <c r="I41" s="67">
        <v>14230</v>
      </c>
      <c r="J41" s="67">
        <v>588821</v>
      </c>
      <c r="K41" s="67">
        <v>3157</v>
      </c>
    </row>
    <row r="42" spans="1:11" x14ac:dyDescent="0.55000000000000004">
      <c r="A42" s="109">
        <v>44370</v>
      </c>
      <c r="B42" s="110" t="str">
        <f t="shared" si="4"/>
        <v>(水)</v>
      </c>
      <c r="C42" s="67">
        <f t="shared" si="0"/>
        <v>1255729</v>
      </c>
      <c r="D42" s="67">
        <v>599791</v>
      </c>
      <c r="E42" s="67">
        <v>46503</v>
      </c>
      <c r="F42" s="67">
        <v>606075</v>
      </c>
      <c r="G42" s="67">
        <v>3360</v>
      </c>
      <c r="H42" s="67">
        <v>534928</v>
      </c>
      <c r="I42" s="67">
        <v>14861</v>
      </c>
      <c r="J42" s="67">
        <v>587029</v>
      </c>
      <c r="K42" s="67">
        <v>3167</v>
      </c>
    </row>
    <row r="43" spans="1:11" x14ac:dyDescent="0.55000000000000004">
      <c r="A43" s="109">
        <v>44369</v>
      </c>
      <c r="B43" s="110" t="str">
        <f t="shared" si="4"/>
        <v>(火)</v>
      </c>
      <c r="C43" s="67">
        <f t="shared" si="0"/>
        <v>1236418</v>
      </c>
      <c r="D43" s="67">
        <v>598536</v>
      </c>
      <c r="E43" s="67">
        <v>47377</v>
      </c>
      <c r="F43" s="67">
        <v>587770</v>
      </c>
      <c r="G43" s="67">
        <v>2735</v>
      </c>
      <c r="H43" s="67">
        <v>539378</v>
      </c>
      <c r="I43" s="67">
        <v>18468</v>
      </c>
      <c r="J43" s="67">
        <v>570205</v>
      </c>
      <c r="K43" s="67">
        <v>2594</v>
      </c>
    </row>
    <row r="44" spans="1:11" x14ac:dyDescent="0.55000000000000004">
      <c r="A44" s="109">
        <v>44368</v>
      </c>
      <c r="B44" s="110" t="str">
        <f t="shared" si="4"/>
        <v>(月)</v>
      </c>
      <c r="C44" s="67">
        <f t="shared" si="0"/>
        <v>1116846</v>
      </c>
      <c r="D44" s="67">
        <v>579047</v>
      </c>
      <c r="E44" s="67">
        <v>45756</v>
      </c>
      <c r="F44" s="67">
        <v>488821</v>
      </c>
      <c r="G44" s="67">
        <v>3222</v>
      </c>
      <c r="H44" s="67">
        <v>529355</v>
      </c>
      <c r="I44" s="67">
        <v>18402</v>
      </c>
      <c r="J44" s="67">
        <v>474726</v>
      </c>
      <c r="K44" s="67">
        <v>3096</v>
      </c>
    </row>
    <row r="45" spans="1:11" x14ac:dyDescent="0.55000000000000004">
      <c r="A45" s="109">
        <v>44367</v>
      </c>
      <c r="B45" s="110" t="str">
        <f t="shared" si="4"/>
        <v>(日)</v>
      </c>
      <c r="C45" s="67">
        <f t="shared" si="0"/>
        <v>1072943</v>
      </c>
      <c r="D45" s="67">
        <v>600000</v>
      </c>
      <c r="E45" s="67">
        <v>39056</v>
      </c>
      <c r="F45" s="67">
        <v>433887</v>
      </c>
      <c r="G45" s="67">
        <v>0</v>
      </c>
      <c r="H45" s="67">
        <v>541687</v>
      </c>
      <c r="I45" s="67">
        <v>23182</v>
      </c>
      <c r="J45" s="67">
        <v>421448</v>
      </c>
      <c r="K45" s="67">
        <v>0</v>
      </c>
    </row>
    <row r="46" spans="1:11" x14ac:dyDescent="0.55000000000000004">
      <c r="A46" s="109">
        <v>44366</v>
      </c>
      <c r="B46" s="110" t="str">
        <f t="shared" si="4"/>
        <v>(土)</v>
      </c>
      <c r="C46" s="67">
        <f t="shared" ref="C46:C109" si="5">SUM(D46:G46)</f>
        <v>1071440</v>
      </c>
      <c r="D46" s="67">
        <v>602639</v>
      </c>
      <c r="E46" s="67">
        <v>36766</v>
      </c>
      <c r="F46" s="67">
        <v>432035</v>
      </c>
      <c r="G46" s="67">
        <v>0</v>
      </c>
      <c r="H46" s="67">
        <v>548003</v>
      </c>
      <c r="I46" s="67">
        <v>24440</v>
      </c>
      <c r="J46" s="67">
        <v>417665</v>
      </c>
      <c r="K46" s="67">
        <v>0</v>
      </c>
    </row>
    <row r="47" spans="1:11" x14ac:dyDescent="0.55000000000000004">
      <c r="A47" s="109">
        <v>44365</v>
      </c>
      <c r="B47" s="110" t="str">
        <f t="shared" si="4"/>
        <v>(金)</v>
      </c>
      <c r="C47" s="67">
        <f t="shared" si="5"/>
        <v>1076926</v>
      </c>
      <c r="D47" s="67">
        <v>567067</v>
      </c>
      <c r="E47" s="67">
        <v>29415</v>
      </c>
      <c r="F47" s="67">
        <v>480444</v>
      </c>
      <c r="G47" s="67">
        <v>0</v>
      </c>
      <c r="H47" s="67">
        <v>523833</v>
      </c>
      <c r="I47" s="67">
        <v>19769</v>
      </c>
      <c r="J47" s="67">
        <v>463236</v>
      </c>
      <c r="K47" s="67">
        <v>0</v>
      </c>
    </row>
    <row r="48" spans="1:11" x14ac:dyDescent="0.55000000000000004">
      <c r="A48" s="109">
        <v>44364</v>
      </c>
      <c r="B48" s="110" t="str">
        <f t="shared" si="4"/>
        <v>(木)</v>
      </c>
      <c r="C48" s="67">
        <f t="shared" si="5"/>
        <v>1125007</v>
      </c>
      <c r="D48" s="67">
        <v>589233</v>
      </c>
      <c r="E48" s="67">
        <v>31663</v>
      </c>
      <c r="F48" s="67">
        <v>504111</v>
      </c>
      <c r="G48" s="67">
        <v>0</v>
      </c>
      <c r="H48" s="67">
        <v>551123</v>
      </c>
      <c r="I48" s="67">
        <v>24156</v>
      </c>
      <c r="J48" s="67">
        <v>487276</v>
      </c>
      <c r="K48" s="67">
        <v>0</v>
      </c>
    </row>
    <row r="49" spans="1:11" x14ac:dyDescent="0.55000000000000004">
      <c r="A49" s="109">
        <v>44363</v>
      </c>
      <c r="B49" s="110" t="str">
        <f t="shared" si="4"/>
        <v>(水)</v>
      </c>
      <c r="C49" s="67">
        <f t="shared" si="5"/>
        <v>1127462</v>
      </c>
      <c r="D49" s="67">
        <v>580299</v>
      </c>
      <c r="E49" s="67">
        <v>30123</v>
      </c>
      <c r="F49" s="67">
        <v>517040</v>
      </c>
      <c r="G49" s="67">
        <v>0</v>
      </c>
      <c r="H49" s="67">
        <v>546029</v>
      </c>
      <c r="I49" s="67">
        <v>25678</v>
      </c>
      <c r="J49" s="67">
        <v>499809</v>
      </c>
      <c r="K49" s="67">
        <v>0</v>
      </c>
    </row>
    <row r="50" spans="1:11" x14ac:dyDescent="0.55000000000000004">
      <c r="A50" s="109">
        <v>44362</v>
      </c>
      <c r="B50" s="110" t="str">
        <f t="shared" si="4"/>
        <v>(火)</v>
      </c>
      <c r="C50" s="67">
        <f t="shared" si="5"/>
        <v>1092635</v>
      </c>
      <c r="D50" s="78">
        <v>599509</v>
      </c>
      <c r="E50" s="78">
        <v>29313</v>
      </c>
      <c r="F50" s="78">
        <v>463813</v>
      </c>
      <c r="G50" s="67">
        <v>0</v>
      </c>
      <c r="H50" s="78">
        <v>568007</v>
      </c>
      <c r="I50" s="78">
        <v>26105</v>
      </c>
      <c r="J50" s="78">
        <v>448205</v>
      </c>
      <c r="K50" s="67">
        <v>0</v>
      </c>
    </row>
    <row r="51" spans="1:11" x14ac:dyDescent="0.55000000000000004">
      <c r="A51" s="109">
        <v>44361</v>
      </c>
      <c r="B51" s="110" t="str">
        <f t="shared" si="4"/>
        <v>(月)</v>
      </c>
      <c r="C51" s="67">
        <f t="shared" si="5"/>
        <v>985080</v>
      </c>
      <c r="D51" s="78">
        <v>554456</v>
      </c>
      <c r="E51" s="78">
        <v>29400</v>
      </c>
      <c r="F51" s="78">
        <v>401224</v>
      </c>
      <c r="G51" s="67">
        <v>0</v>
      </c>
      <c r="H51" s="78">
        <v>527247</v>
      </c>
      <c r="I51" s="78">
        <v>26957</v>
      </c>
      <c r="J51" s="78">
        <v>388635</v>
      </c>
      <c r="K51" s="67">
        <v>0</v>
      </c>
    </row>
    <row r="52" spans="1:11" x14ac:dyDescent="0.55000000000000004">
      <c r="A52" s="109">
        <v>44360</v>
      </c>
      <c r="B52" s="110" t="str">
        <f t="shared" si="4"/>
        <v>(日)</v>
      </c>
      <c r="C52" s="67">
        <f t="shared" si="5"/>
        <v>901960</v>
      </c>
      <c r="D52" s="78">
        <v>554573</v>
      </c>
      <c r="E52" s="78">
        <v>33637</v>
      </c>
      <c r="F52" s="78">
        <v>313750</v>
      </c>
      <c r="G52" s="67">
        <v>0</v>
      </c>
      <c r="H52" s="78">
        <v>523924</v>
      </c>
      <c r="I52" s="78">
        <v>30697</v>
      </c>
      <c r="J52" s="78">
        <v>303576</v>
      </c>
      <c r="K52" s="67">
        <v>0</v>
      </c>
    </row>
    <row r="53" spans="1:11" x14ac:dyDescent="0.55000000000000004">
      <c r="A53" s="109">
        <v>44359</v>
      </c>
      <c r="B53" s="110" t="str">
        <f t="shared" si="4"/>
        <v>(土)</v>
      </c>
      <c r="C53" s="67">
        <f t="shared" si="5"/>
        <v>911713</v>
      </c>
      <c r="D53" s="78">
        <v>611055</v>
      </c>
      <c r="E53" s="78">
        <v>32798</v>
      </c>
      <c r="F53" s="78">
        <v>267860</v>
      </c>
      <c r="G53" s="67">
        <v>0</v>
      </c>
      <c r="H53" s="78">
        <v>580195</v>
      </c>
      <c r="I53" s="78">
        <v>30323</v>
      </c>
      <c r="J53" s="78">
        <v>256541</v>
      </c>
      <c r="K53" s="67">
        <v>0</v>
      </c>
    </row>
    <row r="54" spans="1:11" x14ac:dyDescent="0.55000000000000004">
      <c r="A54" s="109">
        <v>44358</v>
      </c>
      <c r="B54" s="110" t="str">
        <f t="shared" si="4"/>
        <v>(金)</v>
      </c>
      <c r="C54" s="67">
        <f t="shared" si="5"/>
        <v>929751</v>
      </c>
      <c r="D54" s="78">
        <v>647515</v>
      </c>
      <c r="E54" s="78">
        <v>29069</v>
      </c>
      <c r="F54" s="78">
        <v>253167</v>
      </c>
      <c r="G54" s="67">
        <v>0</v>
      </c>
      <c r="H54" s="78">
        <v>618098</v>
      </c>
      <c r="I54" s="78">
        <v>26745</v>
      </c>
      <c r="J54" s="78">
        <v>240509</v>
      </c>
      <c r="K54" s="67">
        <v>0</v>
      </c>
    </row>
    <row r="55" spans="1:11" x14ac:dyDescent="0.55000000000000004">
      <c r="A55" s="109">
        <v>44357</v>
      </c>
      <c r="B55" s="110" t="str">
        <f t="shared" si="4"/>
        <v>(木)</v>
      </c>
      <c r="C55" s="67">
        <f t="shared" si="5"/>
        <v>957713</v>
      </c>
      <c r="D55" s="78">
        <v>642196</v>
      </c>
      <c r="E55" s="78">
        <v>28999</v>
      </c>
      <c r="F55" s="78">
        <v>286518</v>
      </c>
      <c r="G55" s="67">
        <v>0</v>
      </c>
      <c r="H55" s="78">
        <v>616424</v>
      </c>
      <c r="I55" s="78">
        <v>26706</v>
      </c>
      <c r="J55" s="78">
        <v>273538</v>
      </c>
      <c r="K55" s="67">
        <v>0</v>
      </c>
    </row>
    <row r="56" spans="1:11" x14ac:dyDescent="0.55000000000000004">
      <c r="A56" s="109">
        <v>44356</v>
      </c>
      <c r="B56" s="110" t="str">
        <f t="shared" si="4"/>
        <v>(水)</v>
      </c>
      <c r="C56" s="67">
        <f t="shared" si="5"/>
        <v>958008</v>
      </c>
      <c r="D56" s="78">
        <v>658581</v>
      </c>
      <c r="E56" s="78">
        <v>27300</v>
      </c>
      <c r="F56" s="78">
        <v>272127</v>
      </c>
      <c r="G56" s="67">
        <v>0</v>
      </c>
      <c r="H56" s="78">
        <v>632760</v>
      </c>
      <c r="I56" s="78">
        <v>25281</v>
      </c>
      <c r="J56" s="78">
        <v>259683</v>
      </c>
      <c r="K56" s="67">
        <v>0</v>
      </c>
    </row>
    <row r="57" spans="1:11" x14ac:dyDescent="0.55000000000000004">
      <c r="A57" s="109">
        <v>44355</v>
      </c>
      <c r="B57" s="110" t="str">
        <f t="shared" si="4"/>
        <v>(火)</v>
      </c>
      <c r="C57" s="67">
        <f t="shared" si="5"/>
        <v>922785</v>
      </c>
      <c r="D57" s="78">
        <v>673545</v>
      </c>
      <c r="E57" s="78">
        <v>29158</v>
      </c>
      <c r="F57" s="78">
        <v>220082</v>
      </c>
      <c r="G57" s="67">
        <v>0</v>
      </c>
      <c r="H57" s="78">
        <v>649497</v>
      </c>
      <c r="I57" s="78">
        <v>27393</v>
      </c>
      <c r="J57" s="78">
        <v>209285</v>
      </c>
      <c r="K57" s="67">
        <v>0</v>
      </c>
    </row>
    <row r="58" spans="1:11" x14ac:dyDescent="0.55000000000000004">
      <c r="A58" s="109">
        <v>44354</v>
      </c>
      <c r="B58" s="110" t="str">
        <f t="shared" si="4"/>
        <v>(月)</v>
      </c>
      <c r="C58" s="67">
        <f t="shared" si="5"/>
        <v>830549</v>
      </c>
      <c r="D58" s="78">
        <v>620029</v>
      </c>
      <c r="E58" s="78">
        <v>28968</v>
      </c>
      <c r="F58" s="78">
        <v>181552</v>
      </c>
      <c r="G58" s="67">
        <v>0</v>
      </c>
      <c r="H58" s="78">
        <v>599550</v>
      </c>
      <c r="I58" s="78">
        <v>27177</v>
      </c>
      <c r="J58" s="78">
        <v>172756</v>
      </c>
      <c r="K58" s="67">
        <v>0</v>
      </c>
    </row>
    <row r="59" spans="1:11" x14ac:dyDescent="0.55000000000000004">
      <c r="A59" s="70">
        <v>44353</v>
      </c>
      <c r="B59" s="110" t="str">
        <f t="shared" si="4"/>
        <v>(日)</v>
      </c>
      <c r="C59" s="67">
        <f t="shared" si="5"/>
        <v>734667</v>
      </c>
      <c r="D59" s="78">
        <v>533958</v>
      </c>
      <c r="E59" s="78">
        <v>22798</v>
      </c>
      <c r="F59" s="78">
        <v>177911</v>
      </c>
      <c r="G59" s="67">
        <v>0</v>
      </c>
      <c r="H59" s="78">
        <v>513255</v>
      </c>
      <c r="I59" s="78">
        <v>21490</v>
      </c>
      <c r="J59" s="78">
        <v>172165</v>
      </c>
      <c r="K59" s="67">
        <v>0</v>
      </c>
    </row>
    <row r="60" spans="1:11" x14ac:dyDescent="0.55000000000000004">
      <c r="A60" s="70">
        <v>44352</v>
      </c>
      <c r="B60" s="110" t="str">
        <f t="shared" si="4"/>
        <v>(土)</v>
      </c>
      <c r="C60" s="67">
        <f t="shared" si="5"/>
        <v>730396</v>
      </c>
      <c r="D60" s="78">
        <v>586672</v>
      </c>
      <c r="E60" s="78">
        <v>20434</v>
      </c>
      <c r="F60" s="78">
        <v>123290</v>
      </c>
      <c r="G60" s="67">
        <v>0</v>
      </c>
      <c r="H60" s="78">
        <v>564454</v>
      </c>
      <c r="I60" s="78">
        <v>18837</v>
      </c>
      <c r="J60" s="78">
        <v>115427</v>
      </c>
      <c r="K60" s="67">
        <v>0</v>
      </c>
    </row>
    <row r="61" spans="1:11" x14ac:dyDescent="0.55000000000000004">
      <c r="A61" s="70">
        <v>44351</v>
      </c>
      <c r="B61" s="110" t="str">
        <f t="shared" si="4"/>
        <v>(金)</v>
      </c>
      <c r="C61" s="67">
        <f t="shared" si="5"/>
        <v>750038</v>
      </c>
      <c r="D61" s="78">
        <v>617508</v>
      </c>
      <c r="E61" s="78">
        <v>20222</v>
      </c>
      <c r="F61" s="78">
        <v>112308</v>
      </c>
      <c r="G61" s="67">
        <v>0</v>
      </c>
      <c r="H61" s="78">
        <v>595116</v>
      </c>
      <c r="I61" s="78">
        <v>18795</v>
      </c>
      <c r="J61" s="78">
        <v>102210</v>
      </c>
      <c r="K61" s="67">
        <v>0</v>
      </c>
    </row>
    <row r="62" spans="1:11" x14ac:dyDescent="0.55000000000000004">
      <c r="A62" s="70">
        <v>44350</v>
      </c>
      <c r="B62" s="110" t="str">
        <f>"(" &amp; TEXT(A62,"aaa") &amp; ")"</f>
        <v>(木)</v>
      </c>
      <c r="C62" s="67">
        <f t="shared" si="5"/>
        <v>786394</v>
      </c>
      <c r="D62" s="78">
        <v>633778</v>
      </c>
      <c r="E62" s="78">
        <v>19982</v>
      </c>
      <c r="F62" s="78">
        <v>132634</v>
      </c>
      <c r="G62" s="67">
        <v>0</v>
      </c>
      <c r="H62" s="78">
        <v>612524</v>
      </c>
      <c r="I62" s="78">
        <v>18786</v>
      </c>
      <c r="J62" s="78">
        <v>122853</v>
      </c>
      <c r="K62" s="67">
        <v>0</v>
      </c>
    </row>
    <row r="63" spans="1:11" x14ac:dyDescent="0.55000000000000004">
      <c r="A63" s="70">
        <v>44349</v>
      </c>
      <c r="B63" s="110" t="str">
        <f t="shared" ref="B63:B114" si="6">"(" &amp; TEXT(A63,"aaa") &amp; ")"</f>
        <v>(水)</v>
      </c>
      <c r="C63" s="67">
        <f t="shared" si="5"/>
        <v>785058</v>
      </c>
      <c r="D63" s="78">
        <v>631197</v>
      </c>
      <c r="E63" s="78">
        <v>19616</v>
      </c>
      <c r="F63" s="78">
        <v>134245</v>
      </c>
      <c r="G63" s="67">
        <v>0</v>
      </c>
      <c r="H63" s="78">
        <v>610982</v>
      </c>
      <c r="I63" s="78">
        <v>18428</v>
      </c>
      <c r="J63" s="78">
        <v>124521</v>
      </c>
      <c r="K63" s="67">
        <v>0</v>
      </c>
    </row>
    <row r="64" spans="1:11" x14ac:dyDescent="0.55000000000000004">
      <c r="A64" s="70">
        <v>44348</v>
      </c>
      <c r="B64" s="110" t="str">
        <f t="shared" si="6"/>
        <v>(火)</v>
      </c>
      <c r="C64" s="67">
        <f t="shared" si="5"/>
        <v>737791</v>
      </c>
      <c r="D64" s="78">
        <v>611447</v>
      </c>
      <c r="E64" s="78">
        <v>19177</v>
      </c>
      <c r="F64" s="78">
        <v>107167</v>
      </c>
      <c r="G64" s="67">
        <v>0</v>
      </c>
      <c r="H64" s="78">
        <v>592283</v>
      </c>
      <c r="I64" s="78">
        <v>18066</v>
      </c>
      <c r="J64" s="78">
        <v>98135</v>
      </c>
      <c r="K64" s="67">
        <v>0</v>
      </c>
    </row>
    <row r="65" spans="1:11" x14ac:dyDescent="0.55000000000000004">
      <c r="A65" s="70">
        <v>44347</v>
      </c>
      <c r="B65" s="110" t="str">
        <f t="shared" si="6"/>
        <v>(月)</v>
      </c>
      <c r="C65" s="67">
        <f t="shared" si="5"/>
        <v>615027</v>
      </c>
      <c r="D65" s="78">
        <v>507150</v>
      </c>
      <c r="E65" s="78">
        <v>18312</v>
      </c>
      <c r="F65" s="78">
        <v>89565</v>
      </c>
      <c r="G65" s="67">
        <v>0</v>
      </c>
      <c r="H65" s="78">
        <v>489314</v>
      </c>
      <c r="I65" s="78">
        <v>17130</v>
      </c>
      <c r="J65" s="78">
        <v>76575</v>
      </c>
      <c r="K65" s="67">
        <v>0</v>
      </c>
    </row>
    <row r="66" spans="1:11" x14ac:dyDescent="0.55000000000000004">
      <c r="A66" s="70">
        <v>44346</v>
      </c>
      <c r="B66" s="110" t="str">
        <f t="shared" si="6"/>
        <v>(日)</v>
      </c>
      <c r="C66" s="67">
        <f t="shared" si="5"/>
        <v>521908</v>
      </c>
      <c r="D66" s="78">
        <v>441707</v>
      </c>
      <c r="E66" s="78">
        <v>15896</v>
      </c>
      <c r="F66" s="78">
        <v>64305</v>
      </c>
      <c r="G66" s="67">
        <v>0</v>
      </c>
      <c r="H66" s="78">
        <v>427488</v>
      </c>
      <c r="I66" s="78">
        <v>15052</v>
      </c>
      <c r="J66" s="78">
        <v>58854</v>
      </c>
      <c r="K66" s="67">
        <v>0</v>
      </c>
    </row>
    <row r="67" spans="1:11" x14ac:dyDescent="0.55000000000000004">
      <c r="A67" s="70">
        <v>44345</v>
      </c>
      <c r="B67" s="110" t="str">
        <f t="shared" si="6"/>
        <v>(土)</v>
      </c>
      <c r="C67" s="67">
        <f t="shared" si="5"/>
        <v>522693</v>
      </c>
      <c r="D67" s="78">
        <v>450813</v>
      </c>
      <c r="E67" s="78">
        <v>15518</v>
      </c>
      <c r="F67" s="78">
        <v>56362</v>
      </c>
      <c r="G67" s="67">
        <v>0</v>
      </c>
      <c r="H67" s="78">
        <v>433042</v>
      </c>
      <c r="I67" s="78">
        <v>14621</v>
      </c>
      <c r="J67" s="78">
        <v>46761</v>
      </c>
      <c r="K67" s="67">
        <v>0</v>
      </c>
    </row>
    <row r="68" spans="1:11" x14ac:dyDescent="0.55000000000000004">
      <c r="A68" s="70">
        <v>44344</v>
      </c>
      <c r="B68" s="110" t="str">
        <f t="shared" si="6"/>
        <v>(金)</v>
      </c>
      <c r="C68" s="67">
        <f t="shared" si="5"/>
        <v>558876</v>
      </c>
      <c r="D68" s="78">
        <v>504133</v>
      </c>
      <c r="E68" s="78">
        <v>14245</v>
      </c>
      <c r="F68" s="78">
        <v>40498</v>
      </c>
      <c r="G68" s="67">
        <v>0</v>
      </c>
      <c r="H68" s="78">
        <v>480845</v>
      </c>
      <c r="I68" s="78">
        <v>13426</v>
      </c>
      <c r="J68" s="78">
        <v>29436</v>
      </c>
      <c r="K68" s="67">
        <v>0</v>
      </c>
    </row>
    <row r="69" spans="1:11" x14ac:dyDescent="0.55000000000000004">
      <c r="A69" s="70">
        <v>44343</v>
      </c>
      <c r="B69" s="110" t="str">
        <f t="shared" si="6"/>
        <v>(木)</v>
      </c>
      <c r="C69" s="67">
        <f t="shared" si="5"/>
        <v>584105</v>
      </c>
      <c r="D69" s="78">
        <v>530484</v>
      </c>
      <c r="E69" s="78">
        <v>12389</v>
      </c>
      <c r="F69" s="78">
        <v>41232</v>
      </c>
      <c r="G69" s="67">
        <v>0</v>
      </c>
      <c r="H69" s="78">
        <v>506226</v>
      </c>
      <c r="I69" s="78">
        <v>11730</v>
      </c>
      <c r="J69" s="78">
        <v>31625</v>
      </c>
      <c r="K69" s="67">
        <v>0</v>
      </c>
    </row>
    <row r="70" spans="1:11" x14ac:dyDescent="0.55000000000000004">
      <c r="A70" s="70">
        <v>44342</v>
      </c>
      <c r="B70" s="110" t="str">
        <f t="shared" si="6"/>
        <v>(水)</v>
      </c>
      <c r="C70" s="67">
        <f t="shared" si="5"/>
        <v>573527</v>
      </c>
      <c r="D70" s="78">
        <v>550522</v>
      </c>
      <c r="E70" s="78">
        <v>11463</v>
      </c>
      <c r="F70" s="78">
        <v>11542</v>
      </c>
      <c r="G70" s="67">
        <v>0</v>
      </c>
      <c r="H70" s="78">
        <v>524718</v>
      </c>
      <c r="I70" s="78">
        <v>10755</v>
      </c>
      <c r="J70" s="78">
        <v>8950</v>
      </c>
      <c r="K70" s="67">
        <v>0</v>
      </c>
    </row>
    <row r="71" spans="1:11" x14ac:dyDescent="0.55000000000000004">
      <c r="A71" s="70">
        <v>44341</v>
      </c>
      <c r="B71" s="110" t="str">
        <f t="shared" si="6"/>
        <v>(火)</v>
      </c>
      <c r="C71" s="67">
        <f t="shared" si="5"/>
        <v>515592</v>
      </c>
      <c r="D71" s="78">
        <v>495588</v>
      </c>
      <c r="E71" s="78">
        <v>9781</v>
      </c>
      <c r="F71" s="78">
        <v>10223</v>
      </c>
      <c r="G71" s="67">
        <v>0</v>
      </c>
      <c r="H71" s="78">
        <v>472943</v>
      </c>
      <c r="I71" s="78">
        <v>9280</v>
      </c>
      <c r="J71" s="78">
        <v>7613</v>
      </c>
      <c r="K71" s="67">
        <v>0</v>
      </c>
    </row>
    <row r="72" spans="1:11" x14ac:dyDescent="0.55000000000000004">
      <c r="A72" s="70">
        <v>44340</v>
      </c>
      <c r="B72" s="110" t="str">
        <f t="shared" si="6"/>
        <v>(月)</v>
      </c>
      <c r="C72" s="67">
        <f t="shared" si="5"/>
        <v>446523</v>
      </c>
      <c r="D72" s="78">
        <v>427109</v>
      </c>
      <c r="E72" s="78">
        <v>9818</v>
      </c>
      <c r="F72" s="78">
        <v>9596</v>
      </c>
      <c r="G72" s="67">
        <v>0</v>
      </c>
      <c r="H72" s="78">
        <v>409262</v>
      </c>
      <c r="I72" s="78">
        <v>9290</v>
      </c>
      <c r="J72" s="78">
        <v>6962</v>
      </c>
      <c r="K72" s="67">
        <v>0</v>
      </c>
    </row>
    <row r="73" spans="1:11" x14ac:dyDescent="0.55000000000000004">
      <c r="A73" s="70">
        <v>44339</v>
      </c>
      <c r="B73" s="110" t="str">
        <f t="shared" si="6"/>
        <v>(日)</v>
      </c>
      <c r="C73" s="67">
        <f t="shared" si="5"/>
        <v>347107</v>
      </c>
      <c r="D73" s="78">
        <v>322883</v>
      </c>
      <c r="E73" s="78">
        <v>0</v>
      </c>
      <c r="F73" s="78">
        <v>24224</v>
      </c>
      <c r="G73" s="67">
        <v>0</v>
      </c>
      <c r="H73" s="78">
        <v>311823</v>
      </c>
      <c r="I73" s="78">
        <v>0</v>
      </c>
      <c r="J73" s="78">
        <v>20582</v>
      </c>
      <c r="K73" s="67">
        <v>0</v>
      </c>
    </row>
    <row r="74" spans="1:11" x14ac:dyDescent="0.55000000000000004">
      <c r="A74" s="70">
        <v>44338</v>
      </c>
      <c r="B74" s="110" t="str">
        <f t="shared" si="6"/>
        <v>(土)</v>
      </c>
      <c r="C74" s="67">
        <f t="shared" si="5"/>
        <v>320419</v>
      </c>
      <c r="D74" s="78">
        <v>280170</v>
      </c>
      <c r="E74" s="78">
        <v>0</v>
      </c>
      <c r="F74" s="78">
        <v>40249</v>
      </c>
      <c r="G74" s="67">
        <v>0</v>
      </c>
      <c r="H74" s="78">
        <v>265800</v>
      </c>
      <c r="I74" s="78">
        <v>0</v>
      </c>
      <c r="J74" s="78">
        <v>23341</v>
      </c>
      <c r="K74" s="67">
        <v>0</v>
      </c>
    </row>
    <row r="75" spans="1:11" x14ac:dyDescent="0.55000000000000004">
      <c r="A75" s="70">
        <v>44337</v>
      </c>
      <c r="B75" s="110" t="str">
        <f t="shared" si="6"/>
        <v>(金)</v>
      </c>
      <c r="C75" s="67">
        <f t="shared" si="5"/>
        <v>320894</v>
      </c>
      <c r="D75" s="78">
        <v>271033</v>
      </c>
      <c r="E75" s="78">
        <v>0</v>
      </c>
      <c r="F75" s="78">
        <v>49861</v>
      </c>
      <c r="G75" s="67">
        <v>0</v>
      </c>
      <c r="H75" s="78">
        <v>250738</v>
      </c>
      <c r="I75" s="78">
        <v>0</v>
      </c>
      <c r="J75" s="78">
        <v>24126</v>
      </c>
      <c r="K75" s="67">
        <v>0</v>
      </c>
    </row>
    <row r="76" spans="1:11" x14ac:dyDescent="0.55000000000000004">
      <c r="A76" s="70">
        <v>44336</v>
      </c>
      <c r="B76" s="110" t="str">
        <f t="shared" si="6"/>
        <v>(木)</v>
      </c>
      <c r="C76" s="67">
        <f t="shared" si="5"/>
        <v>336698</v>
      </c>
      <c r="D76" s="78">
        <v>313240</v>
      </c>
      <c r="E76" s="78">
        <v>0</v>
      </c>
      <c r="F76" s="78">
        <v>23458</v>
      </c>
      <c r="G76" s="67">
        <v>0</v>
      </c>
      <c r="H76" s="78">
        <v>290239</v>
      </c>
      <c r="I76" s="78">
        <v>0</v>
      </c>
      <c r="J76" s="78">
        <v>13672</v>
      </c>
      <c r="K76" s="67">
        <v>0</v>
      </c>
    </row>
    <row r="77" spans="1:11" x14ac:dyDescent="0.55000000000000004">
      <c r="A77" s="70">
        <v>44335</v>
      </c>
      <c r="B77" s="110" t="str">
        <f t="shared" si="6"/>
        <v>(水)</v>
      </c>
      <c r="C77" s="67">
        <f t="shared" si="5"/>
        <v>360565</v>
      </c>
      <c r="D77" s="78">
        <v>299632</v>
      </c>
      <c r="E77" s="78">
        <v>0</v>
      </c>
      <c r="F77" s="78">
        <v>60933</v>
      </c>
      <c r="G77" s="67">
        <v>0</v>
      </c>
      <c r="H77" s="78">
        <v>279349</v>
      </c>
      <c r="I77" s="78">
        <v>0</v>
      </c>
      <c r="J77" s="78">
        <v>32687</v>
      </c>
      <c r="K77" s="67">
        <v>0</v>
      </c>
    </row>
    <row r="78" spans="1:11" x14ac:dyDescent="0.55000000000000004">
      <c r="A78" s="70">
        <v>44334</v>
      </c>
      <c r="B78" s="110" t="str">
        <f t="shared" si="6"/>
        <v>(火)</v>
      </c>
      <c r="C78" s="67">
        <f t="shared" si="5"/>
        <v>304627</v>
      </c>
      <c r="D78" s="78">
        <v>245963</v>
      </c>
      <c r="E78" s="78">
        <v>0</v>
      </c>
      <c r="F78" s="78">
        <v>58664</v>
      </c>
      <c r="G78" s="67">
        <v>0</v>
      </c>
      <c r="H78" s="78">
        <v>228528</v>
      </c>
      <c r="I78" s="78">
        <v>0</v>
      </c>
      <c r="J78" s="78">
        <v>34279</v>
      </c>
      <c r="K78" s="67">
        <v>0</v>
      </c>
    </row>
    <row r="79" spans="1:11" x14ac:dyDescent="0.55000000000000004">
      <c r="A79" s="70">
        <v>44333</v>
      </c>
      <c r="B79" s="110" t="str">
        <f t="shared" si="6"/>
        <v>(月)</v>
      </c>
      <c r="C79" s="67">
        <f t="shared" si="5"/>
        <v>250676</v>
      </c>
      <c r="D79" s="78">
        <v>205180</v>
      </c>
      <c r="E79" s="78">
        <v>0</v>
      </c>
      <c r="F79" s="78">
        <v>45496</v>
      </c>
      <c r="G79" s="67">
        <v>0</v>
      </c>
      <c r="H79" s="78">
        <v>190580</v>
      </c>
      <c r="I79" s="78">
        <v>0</v>
      </c>
      <c r="J79" s="78">
        <v>25723</v>
      </c>
      <c r="K79" s="67">
        <v>0</v>
      </c>
    </row>
    <row r="80" spans="1:11" x14ac:dyDescent="0.55000000000000004">
      <c r="A80" s="70">
        <v>44332</v>
      </c>
      <c r="B80" s="110" t="str">
        <f t="shared" si="6"/>
        <v>(日)</v>
      </c>
      <c r="C80" s="67">
        <f t="shared" si="5"/>
        <v>207190</v>
      </c>
      <c r="D80" s="78">
        <v>185501</v>
      </c>
      <c r="E80" s="78">
        <v>0</v>
      </c>
      <c r="F80" s="78">
        <v>21689</v>
      </c>
      <c r="G80" s="67">
        <v>0</v>
      </c>
      <c r="H80" s="78">
        <v>178368</v>
      </c>
      <c r="I80" s="78">
        <v>0</v>
      </c>
      <c r="J80" s="78">
        <v>14849</v>
      </c>
      <c r="K80" s="67">
        <v>0</v>
      </c>
    </row>
    <row r="81" spans="1:11" x14ac:dyDescent="0.55000000000000004">
      <c r="A81" s="70">
        <v>44331</v>
      </c>
      <c r="B81" s="110" t="str">
        <f t="shared" si="6"/>
        <v>(土)</v>
      </c>
      <c r="C81" s="67">
        <f t="shared" si="5"/>
        <v>166121</v>
      </c>
      <c r="D81" s="78">
        <v>135670</v>
      </c>
      <c r="E81" s="78">
        <v>0</v>
      </c>
      <c r="F81" s="78">
        <v>30451</v>
      </c>
      <c r="G81" s="67">
        <v>0</v>
      </c>
      <c r="H81" s="78">
        <v>124843</v>
      </c>
      <c r="I81" s="78">
        <v>0</v>
      </c>
      <c r="J81" s="78">
        <v>15477</v>
      </c>
      <c r="K81" s="67">
        <v>0</v>
      </c>
    </row>
    <row r="82" spans="1:11" x14ac:dyDescent="0.55000000000000004">
      <c r="A82" s="70">
        <v>44330</v>
      </c>
      <c r="B82" s="110" t="str">
        <f t="shared" si="6"/>
        <v>(金)</v>
      </c>
      <c r="C82" s="67">
        <f t="shared" si="5"/>
        <v>170268</v>
      </c>
      <c r="D82" s="78">
        <v>130941</v>
      </c>
      <c r="E82" s="78">
        <v>0</v>
      </c>
      <c r="F82" s="78">
        <v>39327</v>
      </c>
      <c r="G82" s="67">
        <v>0</v>
      </c>
      <c r="H82" s="78">
        <v>113105</v>
      </c>
      <c r="I82" s="78">
        <v>0</v>
      </c>
      <c r="J82" s="78">
        <v>17166</v>
      </c>
      <c r="K82" s="67">
        <v>0</v>
      </c>
    </row>
    <row r="83" spans="1:11" x14ac:dyDescent="0.55000000000000004">
      <c r="A83" s="70">
        <v>44329</v>
      </c>
      <c r="B83" s="110" t="str">
        <f t="shared" si="6"/>
        <v>(木)</v>
      </c>
      <c r="C83" s="67">
        <f t="shared" si="5"/>
        <v>195941</v>
      </c>
      <c r="D83" s="78">
        <v>152298</v>
      </c>
      <c r="E83" s="78">
        <v>0</v>
      </c>
      <c r="F83" s="78">
        <v>43643</v>
      </c>
      <c r="G83" s="67">
        <v>0</v>
      </c>
      <c r="H83" s="78">
        <v>135057</v>
      </c>
      <c r="I83" s="78">
        <v>0</v>
      </c>
      <c r="J83" s="78">
        <v>23893</v>
      </c>
      <c r="K83" s="67">
        <v>0</v>
      </c>
    </row>
    <row r="84" spans="1:11" x14ac:dyDescent="0.55000000000000004">
      <c r="A84" s="70">
        <v>44328</v>
      </c>
      <c r="B84" s="110" t="str">
        <f t="shared" si="6"/>
        <v>(水)</v>
      </c>
      <c r="C84" s="67">
        <f t="shared" si="5"/>
        <v>199543</v>
      </c>
      <c r="D84" s="78">
        <v>155359</v>
      </c>
      <c r="E84" s="78">
        <v>0</v>
      </c>
      <c r="F84" s="78">
        <v>44184</v>
      </c>
      <c r="G84" s="67">
        <v>0</v>
      </c>
      <c r="H84" s="78">
        <v>137926</v>
      </c>
      <c r="I84" s="78">
        <v>0</v>
      </c>
      <c r="J84" s="78">
        <v>25127</v>
      </c>
      <c r="K84" s="67">
        <v>0</v>
      </c>
    </row>
    <row r="85" spans="1:11" x14ac:dyDescent="0.55000000000000004">
      <c r="A85" s="70">
        <v>44327</v>
      </c>
      <c r="B85" s="110" t="str">
        <f t="shared" si="6"/>
        <v>(火)</v>
      </c>
      <c r="C85" s="67">
        <f t="shared" si="5"/>
        <v>161512</v>
      </c>
      <c r="D85" s="78">
        <v>124635</v>
      </c>
      <c r="E85" s="78">
        <v>0</v>
      </c>
      <c r="F85" s="78">
        <v>36877</v>
      </c>
      <c r="G85" s="67">
        <v>0</v>
      </c>
      <c r="H85" s="78">
        <v>107808</v>
      </c>
      <c r="I85" s="78">
        <v>0</v>
      </c>
      <c r="J85" s="78">
        <v>20952</v>
      </c>
      <c r="K85" s="67">
        <v>0</v>
      </c>
    </row>
    <row r="86" spans="1:11" x14ac:dyDescent="0.55000000000000004">
      <c r="A86" s="70">
        <v>44326</v>
      </c>
      <c r="B86" s="110" t="str">
        <f t="shared" si="6"/>
        <v>(月)</v>
      </c>
      <c r="C86" s="67">
        <f t="shared" si="5"/>
        <v>123609</v>
      </c>
      <c r="D86" s="78">
        <v>99852</v>
      </c>
      <c r="E86" s="78">
        <v>0</v>
      </c>
      <c r="F86" s="78">
        <v>23757</v>
      </c>
      <c r="G86" s="67">
        <v>0</v>
      </c>
      <c r="H86" s="78">
        <v>85317</v>
      </c>
      <c r="I86" s="78">
        <v>0</v>
      </c>
      <c r="J86" s="78">
        <v>13302</v>
      </c>
      <c r="K86" s="67">
        <v>0</v>
      </c>
    </row>
    <row r="87" spans="1:11" x14ac:dyDescent="0.55000000000000004">
      <c r="A87" s="70">
        <v>44325</v>
      </c>
      <c r="B87" s="110" t="str">
        <f t="shared" si="6"/>
        <v>(日)</v>
      </c>
      <c r="C87" s="67">
        <f t="shared" si="5"/>
        <v>81108</v>
      </c>
      <c r="D87" s="78">
        <v>73060</v>
      </c>
      <c r="E87" s="78">
        <v>0</v>
      </c>
      <c r="F87" s="78">
        <v>8048</v>
      </c>
      <c r="G87" s="67">
        <v>0</v>
      </c>
      <c r="H87" s="78">
        <v>66566</v>
      </c>
      <c r="I87" s="78">
        <v>0</v>
      </c>
      <c r="J87" s="78">
        <v>5815</v>
      </c>
      <c r="K87" s="67">
        <v>0</v>
      </c>
    </row>
    <row r="88" spans="1:11" x14ac:dyDescent="0.55000000000000004">
      <c r="A88" s="70">
        <v>44324</v>
      </c>
      <c r="B88" s="110" t="str">
        <f t="shared" si="6"/>
        <v>(土)</v>
      </c>
      <c r="C88" s="67">
        <f t="shared" si="5"/>
        <v>66676</v>
      </c>
      <c r="D88" s="78">
        <v>59930</v>
      </c>
      <c r="E88" s="78">
        <v>0</v>
      </c>
      <c r="F88" s="78">
        <v>6746</v>
      </c>
      <c r="G88" s="67">
        <v>0</v>
      </c>
      <c r="H88" s="78">
        <v>49682</v>
      </c>
      <c r="I88" s="78">
        <v>0</v>
      </c>
      <c r="J88" s="78">
        <v>3889</v>
      </c>
      <c r="K88" s="67">
        <v>0</v>
      </c>
    </row>
    <row r="89" spans="1:11" x14ac:dyDescent="0.55000000000000004">
      <c r="A89" s="70">
        <v>44323</v>
      </c>
      <c r="B89" s="110" t="str">
        <f t="shared" si="6"/>
        <v>(金)</v>
      </c>
      <c r="C89" s="67">
        <f t="shared" si="5"/>
        <v>52288</v>
      </c>
      <c r="D89" s="78">
        <v>43666</v>
      </c>
      <c r="E89" s="78">
        <v>0</v>
      </c>
      <c r="F89" s="78">
        <v>8622</v>
      </c>
      <c r="G89" s="67">
        <v>0</v>
      </c>
      <c r="H89" s="78">
        <v>32251</v>
      </c>
      <c r="I89" s="78">
        <v>0</v>
      </c>
      <c r="J89" s="78">
        <v>4568</v>
      </c>
      <c r="K89" s="67">
        <v>0</v>
      </c>
    </row>
    <row r="90" spans="1:11" x14ac:dyDescent="0.55000000000000004">
      <c r="A90" s="70">
        <v>44322</v>
      </c>
      <c r="B90" s="110" t="str">
        <f t="shared" si="6"/>
        <v>(木)</v>
      </c>
      <c r="C90" s="67">
        <f t="shared" si="5"/>
        <v>51168</v>
      </c>
      <c r="D90" s="78">
        <v>43933</v>
      </c>
      <c r="E90" s="78">
        <v>0</v>
      </c>
      <c r="F90" s="78">
        <v>7235</v>
      </c>
      <c r="G90" s="67">
        <v>0</v>
      </c>
      <c r="H90" s="78">
        <v>33651</v>
      </c>
      <c r="I90" s="78">
        <v>0</v>
      </c>
      <c r="J90" s="78">
        <v>4694</v>
      </c>
      <c r="K90" s="67">
        <v>0</v>
      </c>
    </row>
    <row r="91" spans="1:11" x14ac:dyDescent="0.55000000000000004">
      <c r="A91" s="70">
        <v>44321</v>
      </c>
      <c r="B91" s="110" t="str">
        <f t="shared" si="6"/>
        <v>(水)</v>
      </c>
      <c r="C91" s="67">
        <f t="shared" si="5"/>
        <v>10370</v>
      </c>
      <c r="D91" s="78">
        <v>9492</v>
      </c>
      <c r="E91" s="78">
        <v>0</v>
      </c>
      <c r="F91" s="78">
        <v>878</v>
      </c>
      <c r="G91" s="67">
        <v>0</v>
      </c>
      <c r="H91" s="78">
        <v>8218</v>
      </c>
      <c r="I91" s="78">
        <v>0</v>
      </c>
      <c r="J91" s="78">
        <v>743</v>
      </c>
      <c r="K91" s="67">
        <v>0</v>
      </c>
    </row>
    <row r="92" spans="1:11" x14ac:dyDescent="0.55000000000000004">
      <c r="A92" s="70">
        <v>44320</v>
      </c>
      <c r="B92" s="110" t="str">
        <f t="shared" si="6"/>
        <v>(火)</v>
      </c>
      <c r="C92" s="67">
        <f t="shared" si="5"/>
        <v>8909</v>
      </c>
      <c r="D92" s="78">
        <v>8170</v>
      </c>
      <c r="E92" s="78">
        <v>0</v>
      </c>
      <c r="F92" s="78">
        <v>739</v>
      </c>
      <c r="G92" s="67">
        <v>0</v>
      </c>
      <c r="H92" s="78">
        <v>6762</v>
      </c>
      <c r="I92" s="78">
        <v>0</v>
      </c>
      <c r="J92" s="78">
        <v>538</v>
      </c>
      <c r="K92" s="67">
        <v>0</v>
      </c>
    </row>
    <row r="93" spans="1:11" x14ac:dyDescent="0.55000000000000004">
      <c r="A93" s="70">
        <v>44319</v>
      </c>
      <c r="B93" s="110" t="str">
        <f t="shared" si="6"/>
        <v>(月)</v>
      </c>
      <c r="C93" s="67">
        <f t="shared" si="5"/>
        <v>7959</v>
      </c>
      <c r="D93" s="78">
        <v>7137</v>
      </c>
      <c r="E93" s="78">
        <v>0</v>
      </c>
      <c r="F93" s="78">
        <v>822</v>
      </c>
      <c r="G93" s="67">
        <v>0</v>
      </c>
      <c r="H93" s="78">
        <v>5793</v>
      </c>
      <c r="I93" s="78">
        <v>0</v>
      </c>
      <c r="J93" s="78">
        <v>785</v>
      </c>
      <c r="K93" s="67">
        <v>0</v>
      </c>
    </row>
    <row r="94" spans="1:11" x14ac:dyDescent="0.55000000000000004">
      <c r="A94" s="70">
        <v>44318</v>
      </c>
      <c r="B94" s="110" t="str">
        <f t="shared" si="6"/>
        <v>(日)</v>
      </c>
      <c r="C94" s="67">
        <f t="shared" si="5"/>
        <v>24774</v>
      </c>
      <c r="D94" s="78">
        <v>24774</v>
      </c>
      <c r="E94" s="78">
        <v>0</v>
      </c>
      <c r="F94" s="78">
        <v>0</v>
      </c>
      <c r="G94" s="67">
        <v>0</v>
      </c>
      <c r="H94" s="78">
        <v>20607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44317</v>
      </c>
      <c r="B95" s="110" t="str">
        <f t="shared" si="6"/>
        <v>(土)</v>
      </c>
      <c r="C95" s="67">
        <f t="shared" si="5"/>
        <v>40316</v>
      </c>
      <c r="D95" s="78">
        <v>40316</v>
      </c>
      <c r="E95" s="78">
        <v>0</v>
      </c>
      <c r="F95" s="78">
        <v>0</v>
      </c>
      <c r="G95" s="67">
        <v>0</v>
      </c>
      <c r="H95" s="78">
        <v>23364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44316</v>
      </c>
      <c r="B96" s="110" t="str">
        <f t="shared" si="6"/>
        <v>(金)</v>
      </c>
      <c r="C96" s="67">
        <f t="shared" si="5"/>
        <v>67260</v>
      </c>
      <c r="D96" s="78">
        <v>67260</v>
      </c>
      <c r="E96" s="78">
        <v>0</v>
      </c>
      <c r="F96" s="78">
        <v>0</v>
      </c>
      <c r="G96" s="67">
        <v>0</v>
      </c>
      <c r="H96" s="78">
        <v>27937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44315</v>
      </c>
      <c r="B97" s="110" t="str">
        <f>"(" &amp; TEXT(A97,"aaa") &amp; ")"</f>
        <v>(木)</v>
      </c>
      <c r="C97" s="67">
        <f t="shared" si="5"/>
        <v>19945</v>
      </c>
      <c r="D97" s="78">
        <v>19945</v>
      </c>
      <c r="E97" s="78">
        <v>0</v>
      </c>
      <c r="F97" s="78">
        <v>0</v>
      </c>
      <c r="G97" s="67">
        <v>0</v>
      </c>
      <c r="H97" s="78">
        <v>13247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44314</v>
      </c>
      <c r="B98" s="110" t="str">
        <f t="shared" si="6"/>
        <v>(水)</v>
      </c>
      <c r="C98" s="67">
        <f t="shared" si="5"/>
        <v>87502</v>
      </c>
      <c r="D98" s="78">
        <v>87502</v>
      </c>
      <c r="E98" s="78">
        <v>0</v>
      </c>
      <c r="F98" s="78">
        <v>0</v>
      </c>
      <c r="G98" s="67">
        <v>0</v>
      </c>
      <c r="H98" s="78">
        <v>37963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44313</v>
      </c>
      <c r="B99" s="110" t="str">
        <f t="shared" si="6"/>
        <v>(火)</v>
      </c>
      <c r="C99" s="67">
        <f t="shared" si="5"/>
        <v>79927</v>
      </c>
      <c r="D99" s="78">
        <v>79927</v>
      </c>
      <c r="E99" s="78">
        <v>0</v>
      </c>
      <c r="F99" s="78">
        <v>0</v>
      </c>
      <c r="G99" s="67">
        <v>0</v>
      </c>
      <c r="H99" s="78">
        <v>38483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44312</v>
      </c>
      <c r="B100" s="110" t="str">
        <f t="shared" si="6"/>
        <v>(月)</v>
      </c>
      <c r="C100" s="67">
        <f t="shared" si="5"/>
        <v>61055</v>
      </c>
      <c r="D100" s="78">
        <v>61055</v>
      </c>
      <c r="E100" s="78">
        <v>0</v>
      </c>
      <c r="F100" s="78">
        <v>0</v>
      </c>
      <c r="G100" s="67">
        <v>0</v>
      </c>
      <c r="H100" s="78">
        <v>28694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44311</v>
      </c>
      <c r="B101" s="110" t="str">
        <f t="shared" si="6"/>
        <v>(日)</v>
      </c>
      <c r="C101" s="67">
        <f t="shared" si="5"/>
        <v>24289</v>
      </c>
      <c r="D101" s="78">
        <v>24289</v>
      </c>
      <c r="E101" s="78">
        <v>0</v>
      </c>
      <c r="F101" s="78">
        <v>0</v>
      </c>
      <c r="G101" s="67">
        <v>0</v>
      </c>
      <c r="H101" s="78">
        <v>15593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44310</v>
      </c>
      <c r="B102" s="110" t="str">
        <f t="shared" si="6"/>
        <v>(土)</v>
      </c>
      <c r="C102" s="67">
        <f t="shared" si="5"/>
        <v>36242</v>
      </c>
      <c r="D102" s="78">
        <v>36242</v>
      </c>
      <c r="E102" s="78">
        <v>0</v>
      </c>
      <c r="F102" s="78">
        <v>0</v>
      </c>
      <c r="G102" s="67">
        <v>0</v>
      </c>
      <c r="H102" s="78">
        <v>16411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44309</v>
      </c>
      <c r="B103" s="110" t="str">
        <f t="shared" si="6"/>
        <v>(金)</v>
      </c>
      <c r="C103" s="67">
        <f t="shared" si="5"/>
        <v>55344</v>
      </c>
      <c r="D103" s="78">
        <v>55344</v>
      </c>
      <c r="E103" s="78">
        <v>0</v>
      </c>
      <c r="F103" s="78">
        <v>0</v>
      </c>
      <c r="G103" s="67">
        <v>0</v>
      </c>
      <c r="H103" s="78">
        <v>19203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44308</v>
      </c>
      <c r="B104" s="110" t="str">
        <f t="shared" si="6"/>
        <v>(木)</v>
      </c>
      <c r="C104" s="67">
        <f t="shared" si="5"/>
        <v>58156</v>
      </c>
      <c r="D104" s="78">
        <v>58156</v>
      </c>
      <c r="E104" s="78">
        <v>0</v>
      </c>
      <c r="F104" s="78">
        <v>0</v>
      </c>
      <c r="G104" s="67">
        <v>0</v>
      </c>
      <c r="H104" s="78">
        <v>25717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44307</v>
      </c>
      <c r="B105" s="110" t="str">
        <f t="shared" si="6"/>
        <v>(水)</v>
      </c>
      <c r="C105" s="67">
        <f t="shared" si="5"/>
        <v>60121</v>
      </c>
      <c r="D105" s="78">
        <v>60121</v>
      </c>
      <c r="E105" s="78">
        <v>0</v>
      </c>
      <c r="F105" s="78">
        <v>0</v>
      </c>
      <c r="G105" s="67">
        <v>0</v>
      </c>
      <c r="H105" s="78">
        <v>27121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44306</v>
      </c>
      <c r="B106" s="110" t="str">
        <f t="shared" si="6"/>
        <v>(火)</v>
      </c>
      <c r="C106" s="67">
        <f t="shared" si="5"/>
        <v>50134</v>
      </c>
      <c r="D106" s="78">
        <v>50134</v>
      </c>
      <c r="E106" s="78">
        <v>0</v>
      </c>
      <c r="F106" s="78">
        <v>0</v>
      </c>
      <c r="G106" s="67">
        <v>0</v>
      </c>
      <c r="H106" s="78">
        <v>22723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44305</v>
      </c>
      <c r="B107" s="110" t="str">
        <f t="shared" si="6"/>
        <v>(月)</v>
      </c>
      <c r="C107" s="67">
        <f t="shared" si="5"/>
        <v>33072</v>
      </c>
      <c r="D107" s="78">
        <v>33072</v>
      </c>
      <c r="E107" s="78">
        <v>0</v>
      </c>
      <c r="F107" s="78">
        <v>0</v>
      </c>
      <c r="G107" s="67">
        <v>0</v>
      </c>
      <c r="H107" s="78">
        <v>14519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44304</v>
      </c>
      <c r="B108" s="110" t="str">
        <f t="shared" si="6"/>
        <v>(日)</v>
      </c>
      <c r="C108" s="67">
        <f t="shared" si="5"/>
        <v>8917</v>
      </c>
      <c r="D108" s="78">
        <v>8917</v>
      </c>
      <c r="E108" s="78">
        <v>0</v>
      </c>
      <c r="F108" s="78">
        <v>0</v>
      </c>
      <c r="G108" s="67">
        <v>0</v>
      </c>
      <c r="H108" s="78">
        <v>5729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44303</v>
      </c>
      <c r="B109" s="110" t="str">
        <f t="shared" si="6"/>
        <v>(土)</v>
      </c>
      <c r="C109" s="67">
        <f t="shared" si="5"/>
        <v>8016</v>
      </c>
      <c r="D109" s="78">
        <v>8016</v>
      </c>
      <c r="E109" s="78">
        <v>0</v>
      </c>
      <c r="F109" s="78">
        <v>0</v>
      </c>
      <c r="G109" s="67">
        <v>0</v>
      </c>
      <c r="H109" s="78">
        <v>3756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44302</v>
      </c>
      <c r="B110" s="110" t="str">
        <f t="shared" si="6"/>
        <v>(金)</v>
      </c>
      <c r="C110" s="67">
        <f t="shared" ref="C110:C112" si="7">SUM(D110:G110)</f>
        <v>10589</v>
      </c>
      <c r="D110" s="78">
        <v>10589</v>
      </c>
      <c r="E110" s="78">
        <v>0</v>
      </c>
      <c r="F110" s="78">
        <v>0</v>
      </c>
      <c r="G110" s="67">
        <v>0</v>
      </c>
      <c r="H110" s="78">
        <v>3525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44301</v>
      </c>
      <c r="B111" s="110" t="str">
        <f t="shared" si="6"/>
        <v>(木)</v>
      </c>
      <c r="C111" s="67">
        <f t="shared" si="7"/>
        <v>8455</v>
      </c>
      <c r="D111" s="78">
        <v>8455</v>
      </c>
      <c r="E111" s="78">
        <v>0</v>
      </c>
      <c r="F111" s="78">
        <v>0</v>
      </c>
      <c r="G111" s="67">
        <v>0</v>
      </c>
      <c r="H111" s="78">
        <v>4333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44300</v>
      </c>
      <c r="B112" s="110" t="str">
        <f t="shared" si="6"/>
        <v>(水)</v>
      </c>
      <c r="C112" s="67">
        <f t="shared" si="7"/>
        <v>4815</v>
      </c>
      <c r="D112" s="78">
        <v>4815</v>
      </c>
      <c r="E112" s="78">
        <v>0</v>
      </c>
      <c r="F112" s="78">
        <v>0</v>
      </c>
      <c r="G112" s="67">
        <v>0</v>
      </c>
      <c r="H112" s="78">
        <v>3178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44299</v>
      </c>
      <c r="B113" s="110" t="str">
        <f t="shared" si="6"/>
        <v>(火)</v>
      </c>
      <c r="C113" s="67">
        <f>SUM(D113:G113)</f>
        <v>4085</v>
      </c>
      <c r="D113" s="78">
        <v>4085</v>
      </c>
      <c r="E113" s="78">
        <v>0</v>
      </c>
      <c r="F113" s="78">
        <v>0</v>
      </c>
      <c r="G113" s="67">
        <v>0</v>
      </c>
      <c r="H113" s="78">
        <v>2898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44298</v>
      </c>
      <c r="B114" s="110" t="str">
        <f t="shared" si="6"/>
        <v>(月)</v>
      </c>
      <c r="C114" s="67">
        <f>SUM(D114:G114)</f>
        <v>4588</v>
      </c>
      <c r="D114" s="98">
        <v>4588</v>
      </c>
      <c r="E114" s="98">
        <v>0</v>
      </c>
      <c r="F114" s="98">
        <v>0</v>
      </c>
      <c r="G114" s="98">
        <v>0</v>
      </c>
      <c r="H114" s="98">
        <v>3467</v>
      </c>
      <c r="I114" s="98">
        <v>0</v>
      </c>
      <c r="J114" s="98">
        <v>0</v>
      </c>
      <c r="K114" s="98">
        <v>0</v>
      </c>
    </row>
    <row r="115" spans="1:11" x14ac:dyDescent="0.55000000000000004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</row>
    <row r="116" spans="1:11" x14ac:dyDescent="0.55000000000000004">
      <c r="A116" s="95" t="s">
        <v>330</v>
      </c>
      <c r="B116" s="95"/>
    </row>
    <row r="117" spans="1:11" x14ac:dyDescent="0.55000000000000004">
      <c r="A117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6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342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12223155</v>
      </c>
      <c r="D5" s="67">
        <v>6357728</v>
      </c>
      <c r="E5" s="67">
        <v>153879</v>
      </c>
      <c r="F5" s="67">
        <v>5664292</v>
      </c>
      <c r="G5" s="67">
        <v>47256</v>
      </c>
      <c r="H5" s="92"/>
      <c r="I5" s="92"/>
    </row>
    <row r="6" spans="1:9" x14ac:dyDescent="0.55000000000000004">
      <c r="A6" s="109">
        <v>44405</v>
      </c>
      <c r="B6" s="112" t="s">
        <v>306</v>
      </c>
      <c r="C6" s="67">
        <f t="shared" si="0"/>
        <v>30247</v>
      </c>
      <c r="D6" s="67">
        <v>11517</v>
      </c>
      <c r="E6" s="67">
        <v>283</v>
      </c>
      <c r="F6" s="67">
        <v>18441</v>
      </c>
      <c r="G6" s="67">
        <v>6</v>
      </c>
      <c r="H6" s="92"/>
      <c r="I6" s="92"/>
    </row>
    <row r="7" spans="1:9" x14ac:dyDescent="0.55000000000000004">
      <c r="A7" s="109">
        <v>44404</v>
      </c>
      <c r="B7" s="112" t="s">
        <v>295</v>
      </c>
      <c r="C7" s="67">
        <f t="shared" si="0"/>
        <v>42721</v>
      </c>
      <c r="D7" s="67">
        <v>7285</v>
      </c>
      <c r="E7" s="67">
        <v>9238</v>
      </c>
      <c r="F7" s="67">
        <v>19283</v>
      </c>
      <c r="G7" s="67">
        <v>6915</v>
      </c>
      <c r="H7" s="92"/>
      <c r="I7" s="92"/>
    </row>
    <row r="8" spans="1:9" x14ac:dyDescent="0.55000000000000004">
      <c r="A8" s="109">
        <v>44403</v>
      </c>
      <c r="B8" s="112" t="s">
        <v>294</v>
      </c>
      <c r="C8" s="67">
        <f t="shared" si="0"/>
        <v>69145</v>
      </c>
      <c r="D8" s="67">
        <v>20343</v>
      </c>
      <c r="E8" s="67">
        <v>5887</v>
      </c>
      <c r="F8" s="67">
        <v>40920</v>
      </c>
      <c r="G8" s="67">
        <v>1995</v>
      </c>
      <c r="H8" s="92"/>
      <c r="I8" s="92"/>
    </row>
    <row r="9" spans="1:9" x14ac:dyDescent="0.55000000000000004">
      <c r="A9" s="109">
        <v>44398</v>
      </c>
      <c r="B9" s="112" t="s">
        <v>306</v>
      </c>
      <c r="C9" s="67">
        <f t="shared" si="0"/>
        <v>46866</v>
      </c>
      <c r="D9" s="67">
        <v>371</v>
      </c>
      <c r="E9" s="67">
        <v>3619</v>
      </c>
      <c r="F9" s="67">
        <v>35406</v>
      </c>
      <c r="G9" s="67">
        <v>7470</v>
      </c>
      <c r="H9" s="92"/>
      <c r="I9" s="92"/>
    </row>
    <row r="10" spans="1:9" x14ac:dyDescent="0.55000000000000004">
      <c r="A10" s="109">
        <v>44397</v>
      </c>
      <c r="B10" s="112" t="s">
        <v>295</v>
      </c>
      <c r="C10" s="67">
        <f t="shared" si="0"/>
        <v>73571</v>
      </c>
      <c r="D10" s="67">
        <v>34550</v>
      </c>
      <c r="E10" s="67">
        <v>5981</v>
      </c>
      <c r="F10" s="67">
        <v>30208</v>
      </c>
      <c r="G10" s="67">
        <v>2832</v>
      </c>
      <c r="H10" s="92"/>
      <c r="I10" s="92"/>
    </row>
    <row r="11" spans="1:9" x14ac:dyDescent="0.55000000000000004">
      <c r="A11" s="109">
        <v>44396</v>
      </c>
      <c r="B11" s="112" t="s">
        <v>294</v>
      </c>
      <c r="C11" s="67">
        <f t="shared" si="0"/>
        <v>112168</v>
      </c>
      <c r="D11" s="67">
        <v>29457</v>
      </c>
      <c r="E11" s="67">
        <v>14740</v>
      </c>
      <c r="F11" s="67">
        <v>60294</v>
      </c>
      <c r="G11" s="67">
        <v>7677</v>
      </c>
      <c r="H11" s="92"/>
      <c r="I11" s="92"/>
    </row>
    <row r="12" spans="1:9" x14ac:dyDescent="0.55000000000000004">
      <c r="A12" s="109">
        <v>44393</v>
      </c>
      <c r="B12" s="112" t="s">
        <v>304</v>
      </c>
      <c r="C12" s="67">
        <f t="shared" si="0"/>
        <v>65454</v>
      </c>
      <c r="D12" s="67">
        <v>23717</v>
      </c>
      <c r="E12" s="67">
        <v>4551</v>
      </c>
      <c r="F12" s="67">
        <v>35455</v>
      </c>
      <c r="G12" s="67">
        <v>1731</v>
      </c>
      <c r="H12" s="92"/>
      <c r="I12" s="92"/>
    </row>
    <row r="13" spans="1:9" x14ac:dyDescent="0.55000000000000004">
      <c r="A13" s="109">
        <v>44392</v>
      </c>
      <c r="B13" s="112" t="s">
        <v>305</v>
      </c>
      <c r="C13" s="67">
        <f t="shared" si="0"/>
        <v>58287</v>
      </c>
      <c r="D13" s="67">
        <v>24563</v>
      </c>
      <c r="E13" s="67">
        <v>533</v>
      </c>
      <c r="F13" s="67">
        <v>31996</v>
      </c>
      <c r="G13" s="67">
        <v>1195</v>
      </c>
      <c r="H13" s="92"/>
      <c r="I13" s="92"/>
    </row>
    <row r="14" spans="1:9" x14ac:dyDescent="0.55000000000000004">
      <c r="A14" s="109">
        <v>44391</v>
      </c>
      <c r="B14" s="112" t="s">
        <v>306</v>
      </c>
      <c r="C14" s="67">
        <f t="shared" si="0"/>
        <v>62157</v>
      </c>
      <c r="D14" s="67">
        <v>22176</v>
      </c>
      <c r="E14" s="67">
        <v>178</v>
      </c>
      <c r="F14" s="67">
        <v>37839</v>
      </c>
      <c r="G14" s="67">
        <v>1964</v>
      </c>
      <c r="H14" s="92"/>
      <c r="I14" s="92"/>
    </row>
    <row r="15" spans="1:9" x14ac:dyDescent="0.55000000000000004">
      <c r="A15" s="109">
        <v>44390</v>
      </c>
      <c r="B15" s="112" t="s">
        <v>295</v>
      </c>
      <c r="C15" s="67">
        <f t="shared" si="0"/>
        <v>73445</v>
      </c>
      <c r="D15" s="67">
        <v>25653</v>
      </c>
      <c r="E15" s="67">
        <v>9453</v>
      </c>
      <c r="F15" s="67">
        <v>37198</v>
      </c>
      <c r="G15" s="67">
        <v>1141</v>
      </c>
      <c r="H15" s="92"/>
      <c r="I15" s="92"/>
    </row>
    <row r="16" spans="1:9" x14ac:dyDescent="0.55000000000000004">
      <c r="A16" s="109">
        <v>44389</v>
      </c>
      <c r="B16" s="112" t="s">
        <v>294</v>
      </c>
      <c r="C16" s="67">
        <f t="shared" si="0"/>
        <v>141584</v>
      </c>
      <c r="D16" s="67">
        <v>47667</v>
      </c>
      <c r="E16" s="67">
        <v>22048</v>
      </c>
      <c r="F16" s="67">
        <v>67841</v>
      </c>
      <c r="G16" s="67">
        <v>4028</v>
      </c>
      <c r="H16" s="92"/>
      <c r="I16" s="92"/>
    </row>
    <row r="17" spans="1:9" x14ac:dyDescent="0.55000000000000004">
      <c r="A17" s="109">
        <v>44386</v>
      </c>
      <c r="B17" s="112" t="s">
        <v>304</v>
      </c>
      <c r="C17" s="67">
        <f t="shared" si="0"/>
        <v>78312</v>
      </c>
      <c r="D17" s="67">
        <v>31738</v>
      </c>
      <c r="E17" s="67">
        <v>221</v>
      </c>
      <c r="F17" s="67">
        <v>44589</v>
      </c>
      <c r="G17" s="67">
        <v>1764</v>
      </c>
      <c r="H17" s="92"/>
      <c r="I17" s="92"/>
    </row>
    <row r="18" spans="1:9" x14ac:dyDescent="0.55000000000000004">
      <c r="A18" s="109">
        <v>44385</v>
      </c>
      <c r="B18" s="112" t="s">
        <v>305</v>
      </c>
      <c r="C18" s="67">
        <f t="shared" si="0"/>
        <v>83340</v>
      </c>
      <c r="D18" s="67">
        <v>34199</v>
      </c>
      <c r="E18" s="67">
        <v>2537</v>
      </c>
      <c r="F18" s="67">
        <v>44991</v>
      </c>
      <c r="G18" s="67">
        <v>1613</v>
      </c>
      <c r="H18" s="92"/>
      <c r="I18" s="92"/>
    </row>
    <row r="19" spans="1:9" x14ac:dyDescent="0.55000000000000004">
      <c r="A19" s="109">
        <v>44384</v>
      </c>
      <c r="B19" s="112" t="s">
        <v>306</v>
      </c>
      <c r="C19" s="67">
        <f t="shared" si="0"/>
        <v>76653</v>
      </c>
      <c r="D19" s="67">
        <v>28661</v>
      </c>
      <c r="E19" s="67">
        <v>2304</v>
      </c>
      <c r="F19" s="67">
        <v>44525</v>
      </c>
      <c r="G19" s="67">
        <v>1163</v>
      </c>
      <c r="H19" s="92"/>
      <c r="I19" s="92"/>
    </row>
    <row r="20" spans="1:9" x14ac:dyDescent="0.55000000000000004">
      <c r="A20" s="109">
        <v>44383</v>
      </c>
      <c r="B20" s="112" t="s">
        <v>295</v>
      </c>
      <c r="C20" s="67">
        <f t="shared" si="0"/>
        <v>99765</v>
      </c>
      <c r="D20" s="67">
        <v>45037</v>
      </c>
      <c r="E20" s="67">
        <v>1554</v>
      </c>
      <c r="F20" s="67">
        <v>52475</v>
      </c>
      <c r="G20" s="67">
        <v>699</v>
      </c>
      <c r="H20" s="92"/>
      <c r="I20" s="92"/>
    </row>
    <row r="21" spans="1:9" x14ac:dyDescent="0.55000000000000004">
      <c r="A21" s="109">
        <v>44382</v>
      </c>
      <c r="B21" s="112" t="s">
        <v>294</v>
      </c>
      <c r="C21" s="67">
        <f t="shared" si="0"/>
        <v>145089</v>
      </c>
      <c r="D21" s="67">
        <v>57890</v>
      </c>
      <c r="E21" s="67">
        <v>5788</v>
      </c>
      <c r="F21" s="67">
        <v>79320</v>
      </c>
      <c r="G21" s="67">
        <v>2091</v>
      </c>
      <c r="H21" s="92"/>
      <c r="I21" s="92"/>
    </row>
    <row r="22" spans="1:9" x14ac:dyDescent="0.55000000000000004">
      <c r="A22" s="109">
        <v>44379</v>
      </c>
      <c r="B22" s="112" t="s">
        <v>304</v>
      </c>
      <c r="C22" s="67">
        <f t="shared" si="0"/>
        <v>81824</v>
      </c>
      <c r="D22" s="67">
        <v>25406</v>
      </c>
      <c r="E22" s="67">
        <v>978</v>
      </c>
      <c r="F22" s="67">
        <v>55293</v>
      </c>
      <c r="G22" s="67">
        <v>147</v>
      </c>
      <c r="H22" s="92"/>
      <c r="I22" s="92"/>
    </row>
    <row r="23" spans="1:9" x14ac:dyDescent="0.55000000000000004">
      <c r="A23" s="109">
        <v>44378</v>
      </c>
      <c r="B23" s="112" t="s">
        <v>305</v>
      </c>
      <c r="C23" s="67">
        <f t="shared" si="0"/>
        <v>94797</v>
      </c>
      <c r="D23" s="67">
        <v>36346</v>
      </c>
      <c r="E23" s="67">
        <v>589</v>
      </c>
      <c r="F23" s="67">
        <v>57754</v>
      </c>
      <c r="G23" s="67">
        <v>108</v>
      </c>
      <c r="H23" s="92"/>
      <c r="I23" s="92"/>
    </row>
    <row r="24" spans="1:9" x14ac:dyDescent="0.55000000000000004">
      <c r="A24" s="109">
        <v>44377</v>
      </c>
      <c r="B24" s="112" t="s">
        <v>306</v>
      </c>
      <c r="C24" s="67">
        <f t="shared" si="0"/>
        <v>79179</v>
      </c>
      <c r="D24" s="67">
        <v>30313</v>
      </c>
      <c r="E24" s="67">
        <v>1788</v>
      </c>
      <c r="F24" s="67">
        <v>46697</v>
      </c>
      <c r="G24" s="67">
        <v>381</v>
      </c>
      <c r="H24" s="92"/>
      <c r="I24" s="92"/>
    </row>
    <row r="25" spans="1:9" x14ac:dyDescent="0.55000000000000004">
      <c r="A25" s="109">
        <v>44376</v>
      </c>
      <c r="B25" s="112" t="s">
        <v>295</v>
      </c>
      <c r="C25" s="67">
        <f t="shared" si="0"/>
        <v>94481</v>
      </c>
      <c r="D25" s="67">
        <v>36069</v>
      </c>
      <c r="E25" s="67">
        <v>3367</v>
      </c>
      <c r="F25" s="67">
        <v>53790</v>
      </c>
      <c r="G25" s="67">
        <v>1255</v>
      </c>
      <c r="H25" s="92"/>
      <c r="I25" s="92"/>
    </row>
    <row r="26" spans="1:9" x14ac:dyDescent="0.55000000000000004">
      <c r="A26" s="109">
        <v>44375</v>
      </c>
      <c r="B26" s="112" t="s">
        <v>294</v>
      </c>
      <c r="C26" s="67">
        <f t="shared" si="0"/>
        <v>159655</v>
      </c>
      <c r="D26" s="67">
        <v>71303</v>
      </c>
      <c r="E26" s="67">
        <v>7806</v>
      </c>
      <c r="F26" s="67">
        <v>80018</v>
      </c>
      <c r="G26" s="67">
        <v>528</v>
      </c>
      <c r="H26" s="92"/>
      <c r="I26" s="92"/>
    </row>
    <row r="27" spans="1:9" x14ac:dyDescent="0.55000000000000004">
      <c r="A27" s="109">
        <v>44372</v>
      </c>
      <c r="B27" s="112" t="s">
        <v>309</v>
      </c>
      <c r="C27" s="67">
        <f t="shared" si="0"/>
        <v>128355</v>
      </c>
      <c r="D27" s="67">
        <v>47766</v>
      </c>
      <c r="E27" s="67">
        <v>5529</v>
      </c>
      <c r="F27" s="67">
        <v>74926</v>
      </c>
      <c r="G27" s="67">
        <v>134</v>
      </c>
      <c r="H27" s="92"/>
      <c r="I27" s="92"/>
    </row>
    <row r="28" spans="1:9" x14ac:dyDescent="0.55000000000000004">
      <c r="A28" s="109">
        <v>44371</v>
      </c>
      <c r="B28" s="112" t="s">
        <v>320</v>
      </c>
      <c r="C28" s="67">
        <f t="shared" si="0"/>
        <v>109421</v>
      </c>
      <c r="D28" s="67">
        <v>43798</v>
      </c>
      <c r="E28" s="67">
        <v>1584</v>
      </c>
      <c r="F28" s="67">
        <v>63930</v>
      </c>
      <c r="G28" s="67">
        <v>109</v>
      </c>
      <c r="H28" s="92"/>
      <c r="I28" s="92"/>
    </row>
    <row r="29" spans="1:9" x14ac:dyDescent="0.55000000000000004">
      <c r="A29" s="109">
        <v>44370</v>
      </c>
      <c r="B29" s="112" t="s">
        <v>306</v>
      </c>
      <c r="C29" s="67">
        <f t="shared" si="0"/>
        <v>111486</v>
      </c>
      <c r="D29" s="67">
        <v>46971</v>
      </c>
      <c r="E29" s="67">
        <v>4683</v>
      </c>
      <c r="F29" s="67">
        <v>59733</v>
      </c>
      <c r="G29" s="67">
        <v>99</v>
      </c>
      <c r="H29" s="92"/>
      <c r="I29" s="92"/>
    </row>
    <row r="30" spans="1:9" x14ac:dyDescent="0.55000000000000004">
      <c r="A30" s="109">
        <v>44369</v>
      </c>
      <c r="B30" s="112" t="s">
        <v>295</v>
      </c>
      <c r="C30" s="67">
        <f t="shared" si="0"/>
        <v>94135</v>
      </c>
      <c r="D30" s="67">
        <v>44473</v>
      </c>
      <c r="E30" s="67">
        <v>1946</v>
      </c>
      <c r="F30" s="67">
        <v>47609</v>
      </c>
      <c r="G30" s="67">
        <v>107</v>
      </c>
      <c r="H30" s="92"/>
      <c r="I30" s="92"/>
    </row>
    <row r="31" spans="1:9" x14ac:dyDescent="0.55000000000000004">
      <c r="A31" s="109">
        <v>44368</v>
      </c>
      <c r="B31" s="112" t="s">
        <v>294</v>
      </c>
      <c r="C31" s="67">
        <f t="shared" si="0"/>
        <v>198780</v>
      </c>
      <c r="D31" s="67">
        <v>67154</v>
      </c>
      <c r="E31" s="67">
        <v>7843</v>
      </c>
      <c r="F31" s="67">
        <v>123679</v>
      </c>
      <c r="G31" s="67">
        <v>104</v>
      </c>
      <c r="H31" s="92"/>
      <c r="I31" s="92"/>
    </row>
    <row r="32" spans="1:9" x14ac:dyDescent="0.55000000000000004">
      <c r="A32" s="109">
        <v>44365</v>
      </c>
      <c r="B32" s="112" t="s">
        <v>304</v>
      </c>
      <c r="C32" s="67">
        <f t="shared" si="0"/>
        <v>125948</v>
      </c>
      <c r="D32" s="67">
        <v>50112</v>
      </c>
      <c r="E32" s="67">
        <v>2145</v>
      </c>
      <c r="F32" s="67">
        <v>73691</v>
      </c>
      <c r="G32" s="67">
        <v>0</v>
      </c>
      <c r="H32" s="92"/>
      <c r="I32" s="92"/>
    </row>
    <row r="33" spans="1:9" x14ac:dyDescent="0.55000000000000004">
      <c r="A33" s="109">
        <v>44364</v>
      </c>
      <c r="B33" s="112" t="s">
        <v>320</v>
      </c>
      <c r="C33" s="67">
        <f t="shared" si="0"/>
        <v>129330</v>
      </c>
      <c r="D33" s="67">
        <v>46926</v>
      </c>
      <c r="E33" s="67">
        <v>4611</v>
      </c>
      <c r="F33" s="67">
        <v>77793</v>
      </c>
      <c r="G33" s="67">
        <v>0</v>
      </c>
      <c r="H33" s="92"/>
      <c r="I33" s="92"/>
    </row>
    <row r="34" spans="1:9" x14ac:dyDescent="0.55000000000000004">
      <c r="A34" s="109">
        <v>44363</v>
      </c>
      <c r="B34" s="112" t="s">
        <v>306</v>
      </c>
      <c r="C34" s="67">
        <f t="shared" si="0"/>
        <v>118735</v>
      </c>
      <c r="D34" s="67">
        <v>43912</v>
      </c>
      <c r="E34" s="67">
        <v>2782</v>
      </c>
      <c r="F34" s="67">
        <v>72041</v>
      </c>
      <c r="G34" s="67">
        <v>0</v>
      </c>
      <c r="H34" s="92"/>
      <c r="I34" s="92"/>
    </row>
    <row r="35" spans="1:9" x14ac:dyDescent="0.55000000000000004">
      <c r="A35" s="109">
        <v>44362</v>
      </c>
      <c r="B35" s="112" t="s">
        <v>295</v>
      </c>
      <c r="C35" s="67">
        <f t="shared" si="0"/>
        <v>115363</v>
      </c>
      <c r="D35" s="67">
        <v>40459</v>
      </c>
      <c r="E35" s="67">
        <v>2956</v>
      </c>
      <c r="F35" s="67">
        <v>71948</v>
      </c>
      <c r="G35" s="67">
        <v>0</v>
      </c>
      <c r="H35" s="92"/>
      <c r="I35" s="92"/>
    </row>
    <row r="36" spans="1:9" x14ac:dyDescent="0.55000000000000004">
      <c r="A36" s="109">
        <v>44361</v>
      </c>
      <c r="B36" s="112" t="s">
        <v>294</v>
      </c>
      <c r="C36" s="67">
        <f t="shared" si="0"/>
        <v>214965</v>
      </c>
      <c r="D36" s="67">
        <v>85819</v>
      </c>
      <c r="E36" s="67">
        <v>5610</v>
      </c>
      <c r="F36" s="67">
        <v>123536</v>
      </c>
      <c r="G36" s="67">
        <v>0</v>
      </c>
      <c r="H36" s="92"/>
      <c r="I36" s="92"/>
    </row>
    <row r="37" spans="1:9" x14ac:dyDescent="0.55000000000000004">
      <c r="A37" s="109">
        <v>44358</v>
      </c>
      <c r="B37" s="112" t="s">
        <v>304</v>
      </c>
      <c r="C37" s="67">
        <f t="shared" si="0"/>
        <v>147983</v>
      </c>
      <c r="D37" s="67">
        <v>54834</v>
      </c>
      <c r="E37" s="67">
        <v>1669</v>
      </c>
      <c r="F37" s="67">
        <v>91480</v>
      </c>
      <c r="G37" s="67">
        <v>0</v>
      </c>
      <c r="H37" s="92"/>
      <c r="I37" s="92"/>
    </row>
    <row r="38" spans="1:9" x14ac:dyDescent="0.55000000000000004">
      <c r="A38" s="109">
        <v>44357</v>
      </c>
      <c r="B38" s="112" t="s">
        <v>305</v>
      </c>
      <c r="C38" s="67">
        <f t="shared" si="0"/>
        <v>136591</v>
      </c>
      <c r="D38" s="67">
        <v>52250</v>
      </c>
      <c r="E38" s="67">
        <v>1719</v>
      </c>
      <c r="F38" s="67">
        <v>82622</v>
      </c>
      <c r="G38" s="67">
        <v>0</v>
      </c>
      <c r="H38" s="92"/>
      <c r="I38" s="92"/>
    </row>
    <row r="39" spans="1:9" x14ac:dyDescent="0.55000000000000004">
      <c r="A39" s="109">
        <v>44356</v>
      </c>
      <c r="B39" s="112" t="s">
        <v>306</v>
      </c>
      <c r="C39" s="67">
        <f t="shared" si="0"/>
        <v>167384</v>
      </c>
      <c r="D39" s="67">
        <v>67694</v>
      </c>
      <c r="E39" s="67">
        <v>1047</v>
      </c>
      <c r="F39" s="67">
        <v>98643</v>
      </c>
      <c r="G39" s="67">
        <v>0</v>
      </c>
      <c r="H39" s="92"/>
      <c r="I39" s="92"/>
    </row>
    <row r="40" spans="1:9" x14ac:dyDescent="0.55000000000000004">
      <c r="A40" s="109">
        <v>44355</v>
      </c>
      <c r="B40" s="112" t="s">
        <v>295</v>
      </c>
      <c r="C40" s="67">
        <f t="shared" si="0"/>
        <v>161922</v>
      </c>
      <c r="D40" s="67">
        <v>71689</v>
      </c>
      <c r="E40" s="67">
        <v>990</v>
      </c>
      <c r="F40" s="67">
        <v>89243</v>
      </c>
      <c r="G40" s="67">
        <v>0</v>
      </c>
      <c r="H40" s="92"/>
      <c r="I40" s="92"/>
    </row>
    <row r="41" spans="1:9" x14ac:dyDescent="0.55000000000000004">
      <c r="A41" s="109">
        <v>44354</v>
      </c>
      <c r="B41" s="112" t="s">
        <v>294</v>
      </c>
      <c r="C41" s="67">
        <f t="shared" si="0"/>
        <v>239337</v>
      </c>
      <c r="D41" s="67">
        <v>104435</v>
      </c>
      <c r="E41" s="67">
        <v>2146</v>
      </c>
      <c r="F41" s="67">
        <v>132756</v>
      </c>
      <c r="G41" s="67">
        <v>0</v>
      </c>
      <c r="H41" s="92"/>
      <c r="I41" s="92"/>
    </row>
    <row r="42" spans="1:9" x14ac:dyDescent="0.55000000000000004">
      <c r="A42" s="109">
        <v>44351</v>
      </c>
      <c r="B42" s="112" t="s">
        <v>304</v>
      </c>
      <c r="C42" s="67">
        <f t="shared" si="0"/>
        <v>159203</v>
      </c>
      <c r="D42" s="67">
        <v>62634</v>
      </c>
      <c r="E42" s="67">
        <v>929</v>
      </c>
      <c r="F42" s="67">
        <v>95640</v>
      </c>
      <c r="G42" s="67">
        <v>0</v>
      </c>
      <c r="H42" s="92"/>
      <c r="I42" s="92"/>
    </row>
    <row r="43" spans="1:9" x14ac:dyDescent="0.55000000000000004">
      <c r="A43" s="70">
        <v>44350</v>
      </c>
      <c r="B43" s="110" t="s">
        <v>305</v>
      </c>
      <c r="C43" s="67">
        <f t="shared" si="0"/>
        <v>143157</v>
      </c>
      <c r="D43" s="67">
        <v>59654</v>
      </c>
      <c r="E43" s="67">
        <v>112</v>
      </c>
      <c r="F43" s="67">
        <v>83391</v>
      </c>
      <c r="G43" s="67">
        <v>0</v>
      </c>
      <c r="H43" s="92"/>
      <c r="I43" s="92"/>
    </row>
    <row r="44" spans="1:9" x14ac:dyDescent="0.55000000000000004">
      <c r="A44" s="70">
        <v>44349</v>
      </c>
      <c r="B44" s="110" t="s">
        <v>306</v>
      </c>
      <c r="C44" s="67">
        <f t="shared" si="0"/>
        <v>159126</v>
      </c>
      <c r="D44" s="67">
        <v>71140</v>
      </c>
      <c r="E44" s="67">
        <v>316</v>
      </c>
      <c r="F44" s="67">
        <v>87670</v>
      </c>
      <c r="G44" s="67">
        <v>0</v>
      </c>
      <c r="H44" s="92"/>
      <c r="I44" s="92"/>
    </row>
    <row r="45" spans="1:9" x14ac:dyDescent="0.55000000000000004">
      <c r="A45" s="70">
        <v>44348</v>
      </c>
      <c r="B45" s="110" t="s">
        <v>295</v>
      </c>
      <c r="C45" s="67">
        <f t="shared" si="0"/>
        <v>159057</v>
      </c>
      <c r="D45" s="67">
        <v>66264</v>
      </c>
      <c r="E45" s="67">
        <v>123</v>
      </c>
      <c r="F45" s="67">
        <v>92670</v>
      </c>
      <c r="G45" s="67">
        <v>0</v>
      </c>
      <c r="H45" s="92"/>
      <c r="I45" s="92"/>
    </row>
    <row r="46" spans="1:9" x14ac:dyDescent="0.55000000000000004">
      <c r="A46" s="70">
        <v>44347</v>
      </c>
      <c r="B46" s="110" t="s">
        <v>294</v>
      </c>
      <c r="C46" s="67">
        <f t="shared" si="0"/>
        <v>273255</v>
      </c>
      <c r="D46" s="67">
        <v>131423</v>
      </c>
      <c r="E46" s="67">
        <v>582</v>
      </c>
      <c r="F46" s="67">
        <v>141250</v>
      </c>
      <c r="G46" s="67">
        <v>0</v>
      </c>
      <c r="H46" s="92"/>
      <c r="I46" s="92"/>
    </row>
    <row r="47" spans="1:9" x14ac:dyDescent="0.55000000000000004">
      <c r="A47" s="70">
        <v>44344</v>
      </c>
      <c r="B47" s="110" t="s">
        <v>304</v>
      </c>
      <c r="C47" s="67">
        <f t="shared" si="0"/>
        <v>164516</v>
      </c>
      <c r="D47" s="67">
        <v>87584</v>
      </c>
      <c r="E47" s="67">
        <v>157</v>
      </c>
      <c r="F47" s="67">
        <v>76775</v>
      </c>
      <c r="G47" s="67">
        <v>0</v>
      </c>
      <c r="H47" s="92"/>
      <c r="I47" s="92"/>
    </row>
    <row r="48" spans="1:9" x14ac:dyDescent="0.55000000000000004">
      <c r="A48" s="70">
        <v>44343</v>
      </c>
      <c r="B48" s="110" t="s">
        <v>305</v>
      </c>
      <c r="C48" s="67">
        <f t="shared" si="0"/>
        <v>145149</v>
      </c>
      <c r="D48" s="67">
        <v>84217</v>
      </c>
      <c r="E48" s="67">
        <v>40</v>
      </c>
      <c r="F48" s="67">
        <v>60892</v>
      </c>
      <c r="G48" s="67">
        <v>0</v>
      </c>
      <c r="H48" s="92"/>
      <c r="I48" s="92"/>
    </row>
    <row r="49" spans="1:9" x14ac:dyDescent="0.55000000000000004">
      <c r="A49" s="70">
        <v>44342</v>
      </c>
      <c r="B49" s="110" t="s">
        <v>306</v>
      </c>
      <c r="C49" s="67">
        <f t="shared" si="0"/>
        <v>142589</v>
      </c>
      <c r="D49" s="67">
        <v>93243</v>
      </c>
      <c r="E49" s="67">
        <v>172</v>
      </c>
      <c r="F49" s="67">
        <v>49174</v>
      </c>
      <c r="G49" s="67">
        <v>0</v>
      </c>
      <c r="H49" s="92"/>
      <c r="I49" s="92"/>
    </row>
    <row r="50" spans="1:9" x14ac:dyDescent="0.55000000000000004">
      <c r="A50" s="70">
        <v>44341</v>
      </c>
      <c r="B50" s="110" t="s">
        <v>295</v>
      </c>
      <c r="C50" s="67">
        <f t="shared" si="0"/>
        <v>139652</v>
      </c>
      <c r="D50" s="67">
        <v>87114</v>
      </c>
      <c r="E50" s="67">
        <v>476</v>
      </c>
      <c r="F50" s="67">
        <v>52062</v>
      </c>
      <c r="G50" s="67">
        <v>0</v>
      </c>
      <c r="H50" s="92"/>
      <c r="I50" s="92"/>
    </row>
    <row r="51" spans="1:9" x14ac:dyDescent="0.55000000000000004">
      <c r="A51" s="70">
        <v>44340</v>
      </c>
      <c r="B51" s="110" t="s">
        <v>294</v>
      </c>
      <c r="C51" s="67">
        <f t="shared" si="0"/>
        <v>330589</v>
      </c>
      <c r="D51" s="67">
        <v>136491</v>
      </c>
      <c r="E51" s="67">
        <v>269</v>
      </c>
      <c r="F51" s="67">
        <v>193829</v>
      </c>
      <c r="G51" s="67">
        <v>0</v>
      </c>
      <c r="H51" s="92"/>
      <c r="I51" s="92"/>
    </row>
    <row r="52" spans="1:9" x14ac:dyDescent="0.55000000000000004">
      <c r="A52" s="70">
        <v>44337</v>
      </c>
      <c r="B52" s="110" t="s">
        <v>304</v>
      </c>
      <c r="C52" s="67">
        <f t="shared" si="0"/>
        <v>249021</v>
      </c>
      <c r="D52" s="67">
        <v>99918</v>
      </c>
      <c r="E52" s="67"/>
      <c r="F52" s="67">
        <v>149103</v>
      </c>
      <c r="G52" s="67"/>
      <c r="H52" s="92"/>
      <c r="I52" s="92"/>
    </row>
    <row r="53" spans="1:9" x14ac:dyDescent="0.55000000000000004">
      <c r="A53" s="70">
        <v>44336</v>
      </c>
      <c r="B53" s="110" t="s">
        <v>305</v>
      </c>
      <c r="C53" s="67">
        <f t="shared" si="0"/>
        <v>190533</v>
      </c>
      <c r="D53" s="67">
        <v>81422</v>
      </c>
      <c r="E53" s="67"/>
      <c r="F53" s="67">
        <v>109111</v>
      </c>
      <c r="G53" s="67"/>
      <c r="H53" s="92"/>
      <c r="I53" s="92"/>
    </row>
    <row r="54" spans="1:9" x14ac:dyDescent="0.55000000000000004">
      <c r="A54" s="70">
        <v>44335</v>
      </c>
      <c r="B54" s="110" t="s">
        <v>306</v>
      </c>
      <c r="C54" s="67">
        <f t="shared" si="0"/>
        <v>267866</v>
      </c>
      <c r="D54" s="67">
        <v>88163</v>
      </c>
      <c r="E54" s="67"/>
      <c r="F54" s="67">
        <v>179703</v>
      </c>
      <c r="G54" s="67"/>
      <c r="H54" s="92"/>
      <c r="I54" s="92"/>
    </row>
    <row r="55" spans="1:9" x14ac:dyDescent="0.55000000000000004">
      <c r="A55" s="70">
        <v>44334</v>
      </c>
      <c r="B55" s="110" t="s">
        <v>295</v>
      </c>
      <c r="C55" s="67">
        <f t="shared" si="0"/>
        <v>250244</v>
      </c>
      <c r="D55" s="67">
        <v>94577</v>
      </c>
      <c r="E55" s="67"/>
      <c r="F55" s="67">
        <v>155667</v>
      </c>
      <c r="G55" s="67"/>
      <c r="H55" s="92"/>
      <c r="I55" s="92"/>
    </row>
    <row r="56" spans="1:9" x14ac:dyDescent="0.55000000000000004">
      <c r="A56" s="70">
        <v>44333</v>
      </c>
      <c r="B56" s="110" t="s">
        <v>294</v>
      </c>
      <c r="C56" s="67">
        <f t="shared" si="0"/>
        <v>349566</v>
      </c>
      <c r="D56" s="67">
        <v>133843</v>
      </c>
      <c r="E56" s="67"/>
      <c r="F56" s="67">
        <v>215723</v>
      </c>
      <c r="G56" s="67"/>
      <c r="H56" s="92"/>
      <c r="I56" s="92"/>
    </row>
    <row r="57" spans="1:9" x14ac:dyDescent="0.55000000000000004">
      <c r="A57" s="70">
        <v>44330</v>
      </c>
      <c r="B57" s="110" t="s">
        <v>304</v>
      </c>
      <c r="C57" s="67">
        <f t="shared" si="0"/>
        <v>242878</v>
      </c>
      <c r="D57" s="67">
        <v>99493</v>
      </c>
      <c r="E57" s="67"/>
      <c r="F57" s="67">
        <v>143385</v>
      </c>
      <c r="G57" s="67"/>
      <c r="H57" s="92"/>
      <c r="I57" s="92"/>
    </row>
    <row r="58" spans="1:9" x14ac:dyDescent="0.55000000000000004">
      <c r="A58" s="70">
        <v>44329</v>
      </c>
      <c r="B58" s="110" t="s">
        <v>305</v>
      </c>
      <c r="C58" s="67">
        <f t="shared" si="0"/>
        <v>219139</v>
      </c>
      <c r="D58" s="67">
        <v>93429</v>
      </c>
      <c r="E58" s="67"/>
      <c r="F58" s="67">
        <v>125710</v>
      </c>
      <c r="G58" s="67"/>
      <c r="H58" s="92"/>
      <c r="I58" s="92"/>
    </row>
    <row r="59" spans="1:9" x14ac:dyDescent="0.55000000000000004">
      <c r="A59" s="70">
        <v>44328</v>
      </c>
      <c r="B59" s="110" t="s">
        <v>306</v>
      </c>
      <c r="C59" s="67">
        <f t="shared" si="0"/>
        <v>181720</v>
      </c>
      <c r="D59" s="67">
        <v>82959</v>
      </c>
      <c r="E59" s="67"/>
      <c r="F59" s="67">
        <v>98761</v>
      </c>
      <c r="G59" s="67"/>
      <c r="H59" s="92"/>
      <c r="I59" s="92"/>
    </row>
    <row r="60" spans="1:9" x14ac:dyDescent="0.55000000000000004">
      <c r="A60" s="70">
        <v>44327</v>
      </c>
      <c r="B60" s="110" t="s">
        <v>307</v>
      </c>
      <c r="C60" s="67">
        <f t="shared" si="0"/>
        <v>168738</v>
      </c>
      <c r="D60" s="67">
        <v>90287</v>
      </c>
      <c r="E60" s="67"/>
      <c r="F60" s="67">
        <v>78451</v>
      </c>
      <c r="G60" s="67"/>
      <c r="H60" s="92"/>
      <c r="I60" s="92"/>
    </row>
    <row r="61" spans="1:9" x14ac:dyDescent="0.55000000000000004">
      <c r="A61" s="70">
        <v>44326</v>
      </c>
      <c r="B61" s="110" t="s">
        <v>294</v>
      </c>
      <c r="C61" s="67">
        <f t="shared" si="0"/>
        <v>223504</v>
      </c>
      <c r="D61" s="67">
        <v>155255</v>
      </c>
      <c r="E61" s="67"/>
      <c r="F61" s="67">
        <v>68249</v>
      </c>
      <c r="G61" s="67"/>
      <c r="H61" s="92"/>
      <c r="I61" s="92"/>
    </row>
    <row r="62" spans="1:9" x14ac:dyDescent="0.55000000000000004">
      <c r="A62" s="70">
        <v>44323</v>
      </c>
      <c r="B62" s="110" t="s">
        <v>304</v>
      </c>
      <c r="C62" s="67">
        <f t="shared" si="0"/>
        <v>140344</v>
      </c>
      <c r="D62" s="67">
        <v>97165</v>
      </c>
      <c r="E62" s="67"/>
      <c r="F62" s="67">
        <v>43179</v>
      </c>
      <c r="G62" s="67"/>
      <c r="H62" s="92"/>
      <c r="I62" s="92"/>
    </row>
    <row r="63" spans="1:9" x14ac:dyDescent="0.55000000000000004">
      <c r="A63" s="70">
        <v>44322</v>
      </c>
      <c r="B63" s="110" t="s">
        <v>305</v>
      </c>
      <c r="C63" s="67">
        <f t="shared" si="0"/>
        <v>331914</v>
      </c>
      <c r="D63" s="67">
        <v>268978</v>
      </c>
      <c r="E63" s="67"/>
      <c r="F63" s="67">
        <v>62936</v>
      </c>
      <c r="G63" s="67"/>
      <c r="H63" s="92"/>
      <c r="I63" s="92"/>
    </row>
    <row r="64" spans="1:9" x14ac:dyDescent="0.55000000000000004">
      <c r="A64" s="70">
        <v>44316</v>
      </c>
      <c r="B64" s="110" t="s">
        <v>304</v>
      </c>
      <c r="C64" s="67">
        <f t="shared" si="0"/>
        <v>274907</v>
      </c>
      <c r="D64" s="67">
        <v>227667</v>
      </c>
      <c r="E64" s="67"/>
      <c r="F64" s="67">
        <v>47240</v>
      </c>
      <c r="G64" s="67"/>
      <c r="H64" s="92"/>
      <c r="I64" s="92"/>
    </row>
    <row r="65" spans="1:9" x14ac:dyDescent="0.55000000000000004">
      <c r="A65" s="70">
        <v>44314</v>
      </c>
      <c r="B65" s="110" t="s">
        <v>306</v>
      </c>
      <c r="C65" s="67">
        <f t="shared" si="0"/>
        <v>238273</v>
      </c>
      <c r="D65" s="67">
        <v>194005</v>
      </c>
      <c r="E65" s="67"/>
      <c r="F65" s="67">
        <v>44268</v>
      </c>
      <c r="G65" s="67"/>
      <c r="H65" s="92"/>
      <c r="I65" s="92"/>
    </row>
    <row r="66" spans="1:9" x14ac:dyDescent="0.55000000000000004">
      <c r="A66" s="70">
        <v>44313</v>
      </c>
      <c r="B66" s="110" t="s">
        <v>295</v>
      </c>
      <c r="C66" s="67">
        <f t="shared" si="0"/>
        <v>203174</v>
      </c>
      <c r="D66" s="67">
        <v>172069</v>
      </c>
      <c r="E66" s="67"/>
      <c r="F66" s="67">
        <v>31105</v>
      </c>
      <c r="G66" s="67"/>
      <c r="H66" s="92"/>
      <c r="I66" s="92"/>
    </row>
    <row r="67" spans="1:9" x14ac:dyDescent="0.55000000000000004">
      <c r="A67" s="70">
        <v>44312</v>
      </c>
      <c r="B67" s="110" t="s">
        <v>308</v>
      </c>
      <c r="C67" s="67">
        <f t="shared" si="0"/>
        <v>263328</v>
      </c>
      <c r="D67" s="67">
        <v>221677</v>
      </c>
      <c r="E67" s="67"/>
      <c r="F67" s="67">
        <v>41651</v>
      </c>
      <c r="G67" s="67"/>
      <c r="H67" s="92"/>
      <c r="I67" s="92"/>
    </row>
    <row r="68" spans="1:9" x14ac:dyDescent="0.55000000000000004">
      <c r="A68" s="70">
        <v>44309</v>
      </c>
      <c r="B68" s="110" t="s">
        <v>309</v>
      </c>
      <c r="C68" s="67">
        <f t="shared" si="0"/>
        <v>177672</v>
      </c>
      <c r="D68" s="67">
        <v>147989</v>
      </c>
      <c r="E68" s="67"/>
      <c r="F68" s="67">
        <v>29683</v>
      </c>
      <c r="G68" s="67"/>
      <c r="H68" s="92"/>
      <c r="I68" s="92"/>
    </row>
    <row r="69" spans="1:9" x14ac:dyDescent="0.55000000000000004">
      <c r="A69" s="70">
        <v>44308</v>
      </c>
      <c r="B69" s="110" t="s">
        <v>310</v>
      </c>
      <c r="C69" s="67">
        <f t="shared" ref="C69:C75" si="1">SUM(D69:G69)</f>
        <v>150489</v>
      </c>
      <c r="D69" s="67">
        <v>128634</v>
      </c>
      <c r="E69" s="67"/>
      <c r="F69" s="67">
        <v>21855</v>
      </c>
      <c r="G69" s="67"/>
      <c r="H69" s="92"/>
      <c r="I69" s="92"/>
    </row>
    <row r="70" spans="1:9" x14ac:dyDescent="0.55000000000000004">
      <c r="A70" s="70">
        <v>44307</v>
      </c>
      <c r="B70" s="110" t="s">
        <v>311</v>
      </c>
      <c r="C70" s="67">
        <f t="shared" si="1"/>
        <v>152884</v>
      </c>
      <c r="D70" s="67">
        <v>126188</v>
      </c>
      <c r="E70" s="67"/>
      <c r="F70" s="67">
        <v>26696</v>
      </c>
      <c r="G70" s="67"/>
      <c r="H70" s="92"/>
      <c r="I70" s="92"/>
    </row>
    <row r="71" spans="1:9" x14ac:dyDescent="0.55000000000000004">
      <c r="A71" s="70">
        <v>44306</v>
      </c>
      <c r="B71" s="110" t="s">
        <v>295</v>
      </c>
      <c r="C71" s="67">
        <f t="shared" si="1"/>
        <v>126419</v>
      </c>
      <c r="D71" s="67">
        <v>98622</v>
      </c>
      <c r="E71" s="67"/>
      <c r="F71" s="67">
        <v>27797</v>
      </c>
      <c r="G71" s="67"/>
      <c r="H71" s="92"/>
      <c r="I71" s="92"/>
    </row>
    <row r="72" spans="1:9" x14ac:dyDescent="0.55000000000000004">
      <c r="A72" s="79">
        <v>44305</v>
      </c>
      <c r="B72" s="69" t="str">
        <f t="shared" ref="B72:B77" si="2">"("&amp;TEXT(A72,"aaa")&amp;")"</f>
        <v>(月)</v>
      </c>
      <c r="C72" s="67">
        <f t="shared" si="1"/>
        <v>119032</v>
      </c>
      <c r="D72" s="67">
        <v>64725</v>
      </c>
      <c r="E72" s="67"/>
      <c r="F72" s="67">
        <v>54307</v>
      </c>
      <c r="G72" s="67"/>
      <c r="H72" s="92"/>
      <c r="I72" s="92"/>
    </row>
    <row r="73" spans="1:9" x14ac:dyDescent="0.55000000000000004">
      <c r="A73" s="70">
        <v>44302</v>
      </c>
      <c r="B73" s="69" t="str">
        <f t="shared" si="2"/>
        <v>(金)</v>
      </c>
      <c r="C73" s="67">
        <f t="shared" si="1"/>
        <v>69687</v>
      </c>
      <c r="D73" s="67">
        <v>29696</v>
      </c>
      <c r="E73" s="67"/>
      <c r="F73" s="67">
        <v>39991</v>
      </c>
      <c r="G73" s="67"/>
      <c r="H73" s="92"/>
      <c r="I73" s="92"/>
    </row>
    <row r="74" spans="1:9" x14ac:dyDescent="0.55000000000000004">
      <c r="A74" s="70">
        <v>44301</v>
      </c>
      <c r="B74" s="69" t="str">
        <f t="shared" si="2"/>
        <v>(木)</v>
      </c>
      <c r="C74" s="67">
        <f t="shared" si="1"/>
        <v>52620</v>
      </c>
      <c r="D74" s="67">
        <v>16637</v>
      </c>
      <c r="E74" s="67"/>
      <c r="F74" s="67">
        <v>35983</v>
      </c>
      <c r="G74" s="67"/>
      <c r="H74" s="92"/>
      <c r="I74" s="92"/>
    </row>
    <row r="75" spans="1:9" x14ac:dyDescent="0.55000000000000004">
      <c r="A75" s="70">
        <v>44300</v>
      </c>
      <c r="B75" s="69" t="str">
        <f t="shared" si="2"/>
        <v>(水)</v>
      </c>
      <c r="C75" s="67">
        <f t="shared" si="1"/>
        <v>50996</v>
      </c>
      <c r="D75" s="67">
        <v>9569</v>
      </c>
      <c r="E75" s="67"/>
      <c r="F75" s="67">
        <v>41427</v>
      </c>
      <c r="G75" s="67"/>
      <c r="H75" s="92"/>
      <c r="I75" s="92"/>
    </row>
    <row r="76" spans="1:9" x14ac:dyDescent="0.55000000000000004">
      <c r="A76" s="68">
        <v>44299</v>
      </c>
      <c r="B76" s="69" t="str">
        <f t="shared" si="2"/>
        <v>(火)</v>
      </c>
      <c r="C76" s="67">
        <f t="shared" ref="C76:C77" si="3">SUM(D76:G76)</f>
        <v>53986</v>
      </c>
      <c r="D76" s="67">
        <v>13896</v>
      </c>
      <c r="E76" s="67"/>
      <c r="F76" s="67">
        <v>40090</v>
      </c>
      <c r="G76" s="67"/>
      <c r="H76" s="92"/>
      <c r="I76" s="92"/>
    </row>
    <row r="77" spans="1:9" x14ac:dyDescent="0.55000000000000004">
      <c r="A77" s="68">
        <v>44298</v>
      </c>
      <c r="B77" s="69" t="str">
        <f t="shared" si="2"/>
        <v>(月)</v>
      </c>
      <c r="C77" s="67">
        <f t="shared" si="3"/>
        <v>96936</v>
      </c>
      <c r="D77" s="67">
        <v>26850</v>
      </c>
      <c r="E77" s="67"/>
      <c r="F77" s="67">
        <v>70086</v>
      </c>
      <c r="G77" s="67"/>
      <c r="H77" s="92"/>
      <c r="I77" s="92"/>
    </row>
    <row r="78" spans="1:9" x14ac:dyDescent="0.55000000000000004">
      <c r="A78" s="90"/>
      <c r="B78" s="91"/>
      <c r="C78" s="91"/>
      <c r="D78" s="91"/>
      <c r="E78" s="91"/>
      <c r="F78" s="91"/>
      <c r="G78" s="92"/>
      <c r="H78" s="92"/>
    </row>
    <row r="79" spans="1:9" x14ac:dyDescent="0.55000000000000004">
      <c r="A79" s="93" t="s">
        <v>325</v>
      </c>
      <c r="B79" s="92"/>
      <c r="C79" s="92"/>
      <c r="D79" s="92"/>
      <c r="E79" s="92"/>
      <c r="F79" s="92"/>
      <c r="G79" s="93"/>
      <c r="H79" s="92"/>
    </row>
    <row r="80" spans="1:9" x14ac:dyDescent="0.55000000000000004">
      <c r="A80" s="76" t="s">
        <v>321</v>
      </c>
      <c r="B80" s="93"/>
      <c r="C80" s="93"/>
      <c r="D80" s="93"/>
      <c r="E80" s="93"/>
      <c r="F80" s="93"/>
      <c r="H80" s="92"/>
    </row>
    <row r="81" spans="1:11" x14ac:dyDescent="0.55000000000000004">
      <c r="A81" s="76" t="s">
        <v>343</v>
      </c>
      <c r="B81" s="93"/>
      <c r="C81" s="93"/>
      <c r="D81" s="93"/>
      <c r="E81" s="93"/>
      <c r="F81" s="93"/>
      <c r="H81" s="92"/>
    </row>
    <row r="82" spans="1:11" x14ac:dyDescent="0.55000000000000004">
      <c r="A82" s="76" t="s">
        <v>341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322</v>
      </c>
      <c r="H83" s="92"/>
    </row>
    <row r="84" spans="1:11" x14ac:dyDescent="0.55000000000000004">
      <c r="A84" s="76" t="s">
        <v>323</v>
      </c>
      <c r="H84" s="92"/>
    </row>
    <row r="85" spans="1:11" x14ac:dyDescent="0.55000000000000004">
      <c r="A85" s="76" t="s">
        <v>324</v>
      </c>
      <c r="H85" s="92"/>
      <c r="I85" s="94"/>
      <c r="J85" s="94"/>
      <c r="K85" s="94"/>
    </row>
    <row r="86" spans="1:11" x14ac:dyDescent="0.55000000000000004">
      <c r="H86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2021-07-29T13:56:36Z</dcterms:modified>
</cp:coreProperties>
</file>