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E7A05121-E359-4BEA-951D-3B5C4E65A8CE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7" l="1"/>
  <c r="O7" i="7"/>
  <c r="N8" i="7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9" i="9" l="1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270" i="7" l="1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<sst xmlns="http://schemas.openxmlformats.org/spreadsheetml/2006/main" count="29955" uniqueCount="338">
  <si>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</si>
  <si>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</si>
  <si>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</si>
  <si>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</si>
  <si>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</si>
  <si>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</si>
  <si>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</si>
  <si>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</si>
  <si>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</si>
  <si>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</si>
  <si>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</si>
  <si>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</si>
  <si>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</si>
  <si>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</si>
  <si>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</si>
  <si>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</si>
  <si>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</si>
  <si>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</si>
  <si>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</si>
  <si>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</si>
  <si>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</si>
  <si>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</si>
  <si>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</si>
  <si>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</si>
  <si>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</si>
  <si>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</si>
  <si>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</si>
  <si>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</si>
  <si>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</si>
  <si>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</si>
  <si>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</si>
  <si>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</si>
  <si>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</si>
  <si>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</si>
  <si>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</si>
  <si>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</si>
  <si>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</si>
  <si>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</si>
  <si>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</si>
  <si>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</si>
  <si>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</si>
  <si>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</si>
  <si>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</si>
  <si>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</si>
  <si>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</si>
  <si>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</si>
  <si>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</si>
  <si>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</si>
  <si>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</si>
  <si>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</si>
  <si>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</si>
  <si>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</si>
  <si>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</si>
  <si>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</si>
  <si>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</si>
  <si>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</si>
  <si>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</si>
  <si>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</si>
  <si>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</si>
  <si>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</si>
  <si>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</si>
  <si>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</si>
  <si>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</si>
  <si>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</si>
  <si>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</si>
  <si>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</si>
  <si>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</si>
  <si>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</si>
  <si>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</si>
  <si>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</si>
  <si>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</si>
  <si>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</si>
  <si>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</si>
  <si>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</si>
  <si>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</si>
  <si>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</si>
  <si>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</si>
  <si>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</si>
  <si>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</si>
  <si>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</si>
  <si>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</si>
  <si>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</si>
  <si>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</si>
  <si>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</si>
  <si>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</si>
  <si>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</si>
  <si>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</si>
  <si>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</si>
  <si>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</si>
  <si>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</si>
  <si>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</si>
  <si>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</si>
  <si>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</si>
  <si>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</si>
  <si>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</si>
  <si>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</si>
  <si>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</si>
  <si>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</si>
  <si>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</si>
  <si>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</si>
  <si>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</si>
  <si>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</si>
  <si>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</si>
  <si>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</si>
  <si>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</si>
  <si>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</si>
  <si>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</si>
  <si>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</si>
  <si>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</si>
  <si>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</si>
  <si>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</si>
  <si>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</si>
  <si>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</si>
  <si>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</si>
  <si>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</si>
  <si>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</si>
  <si>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</si>
  <si>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</si>
  <si>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</si>
  <si>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</si>
  <si>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</si>
  <si>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</si>
  <si>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</si>
  <si>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</si>
  <si>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</si>
  <si>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</si>
  <si>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</si>
  <si>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</si>
  <si>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</si>
  <si>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</si>
  <si>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</si>
  <si>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</si>
  <si>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</si>
  <si>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</si>
  <si>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</si>
  <si>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</si>
  <si>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</si>
  <si>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</si>
  <si>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</si>
  <si>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</si>
  <si>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</si>
  <si>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</si>
  <si>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</si>
  <si>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</si>
  <si>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</si>
  <si>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</si>
  <si>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</si>
  <si>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</si>
  <si>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</si>
  <si>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</si>
  <si>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</si>
  <si>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</si>
  <si>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</si>
  <si>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</si>
  <si>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</si>
  <si>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</si>
  <si>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</si>
  <si>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</si>
  <si>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</si>
  <si>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</si>
  <si>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</si>
  <si>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</si>
  <si>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</si>
  <si>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</si>
  <si>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</si>
  <si>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</si>
  <si>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</si>
  <si>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</si>
  <si>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</si>
  <si>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</si>
  <si>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</si>
  <si>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</si>
  <si>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</si>
  <si>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</si>
  <si>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</si>
  <si>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</si>
  <si>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</si>
  <si>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</si>
  <si>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</si>
  <si>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</si>
  <si>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</si>
  <si>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</si>
  <si>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</si>
  <si>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</si>
  <si>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</si>
  <si>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</si>
  <si>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</si>
  <si>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</si>
  <si>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</si>
  <si>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</si>
  <si>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</si>
  <si>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</si>
  <si>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</si>
  <si>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</si>
  <si>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</si>
  <si>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</si>
  <si>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</si>
  <si>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</si>
  <si>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</si>
  <si>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</si>
  <si>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</si>
  <si>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</si>
  <si>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</si>
  <si>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</si>
  <si>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</si>
  <si>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</si>
  <si>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</si>
  <si>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</si>
  <si>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</si>
  <si>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</si>
  <si>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</si>
  <si>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</si>
  <si>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</si>
  <si>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</si>
  <si>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</si>
  <si>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</si>
  <si>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</si>
  <si>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</si>
  <si>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</si>
  <si>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</si>
  <si>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</si>
  <si>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</si>
  <si>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</si>
  <si>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</si>
  <si>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</si>
  <si>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</si>
  <si>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</si>
  <si>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</si>
  <si>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</si>
  <si>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</si>
  <si>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</si>
  <si>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</si>
  <si>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</si>
  <si>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</si>
  <si>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</si>
  <si>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</si>
  <si>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</si>
  <si>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</si>
  <si>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</si>
  <si>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</si>
  <si>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</si>
  <si>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</si>
  <si>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</si>
  <si>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</si>
  <si>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</si>
  <si>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</si>
  <si>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</si>
  <si>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</si>
  <si>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</si>
  <si>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</si>
  <si>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</si>
  <si>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</si>
  <si>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</si>
  <si>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</si>
  <si>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</si>
  <si>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</si>
  <si>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</si>
  <si>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</si>
  <si>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</si>
  <si>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</si>
  <si>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</si>
  <si>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</si>
  <si>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</si>
  <si>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</si>
  <si>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</si>
  <si>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</si>
  <si>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</si>
  <si>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</si>
  <si>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</si>
  <si>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</si>
  <si>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</si>
  <si>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</si>
  <si>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</si>
  <si>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</si>
  <si>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</si>
  <si>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</si>
  <si>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</si>
  <si>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</si>
  <si>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</si>
  <si>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</si>
  <si>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</si>
  <si>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</si>
  <si>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</si>
  <si>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</si>
  <si>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</si>
  <si>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</si>
  <si>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</si>
  <si>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</si>
  <si>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</si>
  <si>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</si>
  <si>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</si>
  <si>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</si>
  <si>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</si>
  <si>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</si>
  <si>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</si>
  <si>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</si>
  <si>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</si>
  <si>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</si>
  <si>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</si>
  <si>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</si>
  <si>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</si>
  <si>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</si>
  <si>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</si>
  <si>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</si>
  <si>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</si>
  <si>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</si>
  <si>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</si>
  <si>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</si>
  <si>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</si>
  <si>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</si>
  <si>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</si>
  <si>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</si>
  <si>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</si>
  <si>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</si>
  <si>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</si>
  <si>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</si>
  <si>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</si>
  <si>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</si>
  <si>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</si>
  <si>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</si>
  <si>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</si>
  <si>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</si>
  <si>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</si>
  <si>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</si>
  <si>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</si>
  <si>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</si>
  <si>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</si>
  <si>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</si>
  <si>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</si>
  <si>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</si>
  <si>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</si>
  <si>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</si>
  <si>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</si>
  <si>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</si>
  <si>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</si>
  <si>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</si>
  <si>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</si>
  <si>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(木)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</si>
</sst>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57"/>
  <sheetViews>
    <sheetView workbookViewId="0">
      <pane ySplit="1" topLeftCell="A1448" activePane="bottomLeft" state="frozen"/>
      <selection activeCell="A1458" sqref="A1458"/>
      <selection pane="bottomLeft" activeCell="A1458" sqref="A145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30760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17346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13351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22917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36209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9789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13265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83859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128892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163339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164479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178870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40943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32396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258796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221530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244535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27463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266557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53375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21100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5952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6812</v>
      </c>
      <c r="P1323" s="27">
        <v>606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8175</v>
      </c>
      <c r="P1326" s="27">
        <v>876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302679</v>
      </c>
      <c r="P1329" s="27">
        <v>67703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129585</v>
      </c>
      <c r="P1332" s="27">
        <v>48148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50646</v>
      </c>
      <c r="P1335" s="27">
        <v>4252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67493</v>
      </c>
      <c r="P1338" s="27">
        <v>6250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238986</v>
      </c>
      <c r="P1341" s="27">
        <v>81720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195837</v>
      </c>
      <c r="P1344" s="27">
        <v>100171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217429</v>
      </c>
      <c r="P1347" s="27">
        <v>124103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225329</v>
      </c>
      <c r="P1350" s="27">
        <v>149904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207803</v>
      </c>
      <c r="P1353" s="27">
        <v>161996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122670</v>
      </c>
      <c r="P1356" s="27">
        <v>16605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175910</v>
      </c>
      <c r="P1359" s="27">
        <v>14614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318872</v>
      </c>
      <c r="P1362" s="27">
        <v>241230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314712</v>
      </c>
      <c r="P1365" s="27">
        <v>190198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359234</v>
      </c>
      <c r="P1368" s="27">
        <v>213423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361024</v>
      </c>
      <c r="P1371" s="27">
        <v>123014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342596</v>
      </c>
      <c r="P1374" s="27">
        <v>174212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257551</v>
      </c>
      <c r="P1377" s="27">
        <v>25508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297740</v>
      </c>
      <c r="P1380" s="27">
        <v>19851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536648</v>
      </c>
      <c r="P1383" s="27">
        <v>200822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546564</v>
      </c>
      <c r="P1386" s="27">
        <v>59675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606277</v>
      </c>
      <c r="P1389" s="27">
        <v>58041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576018</v>
      </c>
      <c r="P1392" s="27">
        <v>91449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556192</v>
      </c>
      <c r="P1395" s="27">
        <v>105701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423833</v>
      </c>
      <c r="P1398" s="27">
        <v>46111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417378</v>
      </c>
      <c r="P1401" s="27">
        <v>58586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606812</v>
      </c>
      <c r="P1404" s="27">
        <v>214052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595316</v>
      </c>
      <c r="P1407" s="27">
        <v>179696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618586</v>
      </c>
      <c r="P1410" s="27">
        <v>200267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608750</v>
      </c>
      <c r="P1413" s="27">
        <v>192823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589136</v>
      </c>
      <c r="P1416" s="27">
        <v>186845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514602</v>
      </c>
      <c r="P1419" s="27">
        <v>107863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457939</v>
      </c>
      <c r="P1422" s="27">
        <v>155806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624786</v>
      </c>
      <c r="P1425" s="27">
        <v>283109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628705</v>
      </c>
      <c r="P1428" s="27">
        <v>268491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601119</v>
      </c>
      <c r="P1431" s="27">
        <v>311773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567458</v>
      </c>
      <c r="P1434" s="27">
        <v>303724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558578</v>
      </c>
      <c r="P1437" s="27">
        <v>284703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463964</v>
      </c>
      <c r="P1440" s="27">
        <v>193688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411925</v>
      </c>
      <c r="P1443" s="27">
        <v>219188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478880</v>
      </c>
      <c r="P1446" s="27">
        <v>401326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430741</v>
      </c>
      <c r="P1449" s="27">
        <v>366152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357454</v>
      </c>
      <c r="P1452" s="27">
        <v>327295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>
        <v>0</v>
      </c>
      <c r="P1455">
        <v>0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>
        <v>0</v>
      </c>
      <c r="P1456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>
        <v>0</v>
      </c>
      <c r="P145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433"/>
  <sheetViews>
    <sheetView workbookViewId="0">
      <pane xSplit="1" ySplit="1" topLeftCell="B21417" activePane="bottomRight" state="frozen"/>
      <selection activeCell="A1458" sqref="A1458"/>
      <selection pane="topRight" activeCell="A1458" sqref="A1458"/>
      <selection pane="bottomLeft" activeCell="A1458" sqref="A1458"/>
      <selection pane="bottomRight" activeCell="A1458" sqref="A145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M7" sqref="M7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x14ac:dyDescent="0.55000000000000004">
      <c r="A2" s="106" t="s">
        <v>322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107" t="s">
        <v>321</v>
      </c>
      <c r="N2" s="107"/>
      <c r="O2" s="107"/>
    </row>
    <row r="3" spans="1:15" x14ac:dyDescent="0.55000000000000004">
      <c r="A3" s="105" t="s">
        <v>315</v>
      </c>
      <c r="B3" s="105"/>
      <c r="C3" s="105"/>
      <c r="D3" s="105"/>
      <c r="E3" s="105"/>
      <c r="F3" s="105"/>
      <c r="G3" s="77"/>
      <c r="H3" s="108" t="s">
        <v>320</v>
      </c>
      <c r="I3" s="108"/>
      <c r="J3" s="108"/>
      <c r="K3" s="108"/>
      <c r="L3" s="108"/>
      <c r="M3" s="107" t="s">
        <v>287</v>
      </c>
      <c r="N3" s="107"/>
      <c r="O3" s="107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7"/>
      <c r="N4" s="107"/>
      <c r="O4" s="107"/>
    </row>
    <row r="5" spans="1:15" s="79" customFormat="1" x14ac:dyDescent="0.55000000000000004">
      <c r="A5" s="87"/>
      <c r="B5" s="80"/>
      <c r="C5" s="80"/>
      <c r="D5" s="109" t="s">
        <v>282</v>
      </c>
      <c r="E5" s="109"/>
      <c r="F5" s="109" t="s">
        <v>317</v>
      </c>
      <c r="G5" s="109"/>
      <c r="H5" s="80"/>
      <c r="I5" s="109" t="s">
        <v>282</v>
      </c>
      <c r="J5" s="109"/>
      <c r="K5" s="109" t="s">
        <v>317</v>
      </c>
      <c r="L5" s="109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3910</v>
      </c>
      <c r="I7" s="55">
        <f>IFERROR(VLOOKUP($A7, ワクチン高齢者等!$A:$G, I$4, FALSE), 0)</f>
        <v>3910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30760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3450</v>
      </c>
      <c r="I8" s="55">
        <f>IFERROR(VLOOKUP($A8, ワクチン高齢者等!$A:$G, I$4, FALSE), 0)</f>
        <v>3450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17346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3782</v>
      </c>
      <c r="I9" s="55">
        <f>IFERROR(VLOOKUP($A9, ワクチン高齢者等!$A:$G, I$4, FALSE), 0)</f>
        <v>3782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13351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6280</v>
      </c>
      <c r="I10" s="55">
        <f>IFERROR(VLOOKUP($A10, ワクチン高齢者等!$A:$G, I$4, FALSE), 0)</f>
        <v>6280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22917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6513</v>
      </c>
      <c r="I11" s="55">
        <f>IFERROR(VLOOKUP($A11, ワクチン高齢者等!$A:$G, I$4, FALSE), 0)</f>
        <v>6513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36209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5121</v>
      </c>
      <c r="I12" s="55">
        <f>IFERROR(VLOOKUP($A12, ワクチン高齢者等!$A:$G, I$4, FALSE), 0)</f>
        <v>5121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9789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6883</v>
      </c>
      <c r="I13" s="55">
        <f>IFERROR(VLOOKUP($A13, ワクチン高齢者等!$A:$G, I$4, FALSE), 0)</f>
        <v>6883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13265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19134</v>
      </c>
      <c r="I14" s="55">
        <f>IFERROR(VLOOKUP($A14, ワクチン高齢者等!$A:$G, I$4, FALSE), 0)</f>
        <v>19134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83859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30270</v>
      </c>
      <c r="I15" s="55">
        <f>IFERROR(VLOOKUP($A15, ワクチン高齢者等!$A:$G, I$4, FALSE), 0)</f>
        <v>30270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128892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37151</v>
      </c>
      <c r="I16" s="55">
        <f>IFERROR(VLOOKUP($A16, ワクチン高齢者等!$A:$G, I$4, FALSE), 0)</f>
        <v>37151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163339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35845</v>
      </c>
      <c r="I17" s="55">
        <f>IFERROR(VLOOKUP($A17, ワクチン高齢者等!$A:$G, I$4, FALSE), 0)</f>
        <v>35845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164479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30881</v>
      </c>
      <c r="I18" s="55">
        <f>IFERROR(VLOOKUP($A18, ワクチン高齢者等!$A:$G, I$4, FALSE), 0)</f>
        <v>30881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178870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21833</v>
      </c>
      <c r="I19" s="55">
        <f>IFERROR(VLOOKUP($A19, ワクチン高齢者等!$A:$G, I$4, FALSE), 0)</f>
        <v>21833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40943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16775</v>
      </c>
      <c r="I20" s="55">
        <f>IFERROR(VLOOKUP($A20, ワクチン高齢者等!$A:$G, I$4, FALSE), 0)</f>
        <v>16775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32396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37119</v>
      </c>
      <c r="I21" s="55">
        <f>IFERROR(VLOOKUP($A21, ワクチン高齢者等!$A:$G, I$4, FALSE), 0)</f>
        <v>37119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258796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49461</v>
      </c>
      <c r="I22" s="55">
        <f>IFERROR(VLOOKUP($A22, ワクチン高齢者等!$A:$G, I$4, FALSE), 0)</f>
        <v>49461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221530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50530</v>
      </c>
      <c r="I23" s="55">
        <f>IFERROR(VLOOKUP($A23, ワクチン高齢者等!$A:$G, I$4, FALSE), 0)</f>
        <v>50530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244535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13842</v>
      </c>
      <c r="I24" s="55">
        <f>IFERROR(VLOOKUP($A24, ワクチン高齢者等!$A:$G, I$4, FALSE), 0)</f>
        <v>13842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27463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38890</v>
      </c>
      <c r="I25" s="55">
        <f>IFERROR(VLOOKUP($A25, ワクチン高齢者等!$A:$G, I$4, FALSE), 0)</f>
        <v>38890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266557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(土)</v>
      </c>
      <c r="C26" s="54">
        <f>IFERROR(VLOOKUP($A26, ワクチン医療従事者等!$A:$J, $C$4, FALSE), 0)</f>
        <v>25708</v>
      </c>
      <c r="D26" s="54">
        <f>IFERROR(VLOOKUP($A26, ワクチン医療従事者等!$A:$J, $D$4, FALSE), 0)</f>
        <v>25708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27667</v>
      </c>
      <c r="I26" s="55">
        <f>IFERROR(VLOOKUP($A26, ワクチン高齢者等!$A:$G, I$4, FALSE), 0)</f>
        <v>27667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53375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21100</v>
      </c>
      <c r="I27" s="55">
        <f>IFERROR(VLOOKUP($A27, ワクチン高齢者等!$A:$G, I$4, FALSE), 0)</f>
        <v>21100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21100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6716</v>
      </c>
      <c r="I28" s="55">
        <f>IFERROR(VLOOKUP($A28, ワクチン高齢者等!$A:$G, I$4, FALSE), 0)</f>
        <v>5952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5952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7418</v>
      </c>
      <c r="I29" s="55">
        <f>IFERROR(VLOOKUP($A29, ワクチン高齢者等!$A:$G, I$4, FALSE), 0)</f>
        <v>6812</v>
      </c>
      <c r="J29" s="55">
        <f>IFERROR(VLOOKUP($A29, ワクチン高齢者等!$A:$G, J$4, FALSE), 0)</f>
        <v>0</v>
      </c>
      <c r="K29" s="55">
        <f>IFERROR(VLOOKUP($A29, ワクチン高齢者等!$A:$G, K$4, FALSE), 0)</f>
        <v>606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6812</v>
      </c>
      <c r="O29" s="56">
        <f t="shared" si="2"/>
        <v>606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9051</v>
      </c>
      <c r="I30" s="55">
        <f>IFERROR(VLOOKUP($A30, ワクチン高齢者等!$A:$G, I$4, FALSE), 0)</f>
        <v>8175</v>
      </c>
      <c r="J30" s="55">
        <f>IFERROR(VLOOKUP($A30, ワクチン高齢者等!$A:$G, J$4, FALSE), 0)</f>
        <v>0</v>
      </c>
      <c r="K30" s="55">
        <f>IFERROR(VLOOKUP($A30, ワクチン高齢者等!$A:$G, K$4, FALSE), 0)</f>
        <v>876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8175</v>
      </c>
      <c r="O30" s="56">
        <f t="shared" si="2"/>
        <v>876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38468</v>
      </c>
      <c r="I31" s="55">
        <f>IFERROR(VLOOKUP($A31, ワクチン高齢者等!$A:$G, I$4, FALSE), 0)</f>
        <v>33701</v>
      </c>
      <c r="J31" s="55">
        <f>IFERROR(VLOOKUP($A31, ワクチン高齢者等!$A:$G, J$4, FALSE), 0)</f>
        <v>0</v>
      </c>
      <c r="K31" s="55">
        <f>IFERROR(VLOOKUP($A31, ワクチン高齢者等!$A:$G, K$4, FALSE), 0)</f>
        <v>4767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302679</v>
      </c>
      <c r="O31" s="56">
        <f t="shared" si="2"/>
        <v>67703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37389</v>
      </c>
      <c r="I32" s="55">
        <f>IFERROR(VLOOKUP($A32, ワクチン高齢者等!$A:$G, I$4, FALSE), 0)</f>
        <v>32420</v>
      </c>
      <c r="J32" s="55">
        <f>IFERROR(VLOOKUP($A32, ワクチン高齢者等!$A:$G, J$4, FALSE), 0)</f>
        <v>0</v>
      </c>
      <c r="K32" s="55">
        <f>IFERROR(VLOOKUP($A32, ワクチン高齢者等!$A:$G, K$4, FALSE), 0)</f>
        <v>4969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129585</v>
      </c>
      <c r="O32" s="56">
        <f t="shared" si="2"/>
        <v>48148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54898</v>
      </c>
      <c r="I33" s="55">
        <f>IFERROR(VLOOKUP($A33, ワクチン高齢者等!$A:$G, I$4, FALSE), 0)</f>
        <v>50646</v>
      </c>
      <c r="J33" s="55">
        <f>IFERROR(VLOOKUP($A33, ワクチン高齢者等!$A:$G, J$4, FALSE), 0)</f>
        <v>0</v>
      </c>
      <c r="K33" s="55">
        <f>IFERROR(VLOOKUP($A33, ワクチン高齢者等!$A:$G, K$4, FALSE), 0)</f>
        <v>4252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50646</v>
      </c>
      <c r="O33" s="56">
        <f t="shared" si="2"/>
        <v>4252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73743</v>
      </c>
      <c r="I34" s="55">
        <f>IFERROR(VLOOKUP($A34, ワクチン高齢者等!$A:$G, I$4, FALSE), 0)</f>
        <v>67493</v>
      </c>
      <c r="J34" s="55">
        <f>IFERROR(VLOOKUP($A34, ワクチン高齢者等!$A:$G, J$4, FALSE), 0)</f>
        <v>0</v>
      </c>
      <c r="K34" s="55">
        <f>IFERROR(VLOOKUP($A34, ワクチン高齢者等!$A:$G, K$4, FALSE), 0)</f>
        <v>6250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67493</v>
      </c>
      <c r="O34" s="56">
        <f t="shared" si="2"/>
        <v>6250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97202</v>
      </c>
      <c r="I35" s="55">
        <f>IFERROR(VLOOKUP($A35, ワクチン高齢者等!$A:$G, I$4, FALSE), 0)</f>
        <v>83731</v>
      </c>
      <c r="J35" s="55">
        <f>IFERROR(VLOOKUP($A35, ワクチン高齢者等!$A:$G, J$4, FALSE), 0)</f>
        <v>0</v>
      </c>
      <c r="K35" s="55">
        <f>IFERROR(VLOOKUP($A35, ワクチン高齢者等!$A:$G, K$4, FALSE), 0)</f>
        <v>13471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238986</v>
      </c>
      <c r="O35" s="56">
        <f t="shared" si="2"/>
        <v>81720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127270</v>
      </c>
      <c r="I36" s="55">
        <f>IFERROR(VLOOKUP($A36, ワクチン高齢者等!$A:$G, I$4, FALSE), 0)</f>
        <v>105550</v>
      </c>
      <c r="J36" s="55">
        <f>IFERROR(VLOOKUP($A36, ワクチン高齢者等!$A:$G, J$4, FALSE), 0)</f>
        <v>0</v>
      </c>
      <c r="K36" s="55">
        <f>IFERROR(VLOOKUP($A36, ワクチン高齢者等!$A:$G, K$4, FALSE), 0)</f>
        <v>21720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195837</v>
      </c>
      <c r="O36" s="56">
        <f t="shared" si="2"/>
        <v>100171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159812</v>
      </c>
      <c r="I37" s="55">
        <f>IFERROR(VLOOKUP($A37, ワクチン高齢者等!$A:$G, I$4, FALSE), 0)</f>
        <v>134470</v>
      </c>
      <c r="J37" s="55">
        <f>IFERROR(VLOOKUP($A37, ワクチン高齢者等!$A:$G, J$4, FALSE), 0)</f>
        <v>0</v>
      </c>
      <c r="K37" s="55">
        <f>IFERROR(VLOOKUP($A37, ワクチン高齢者等!$A:$G, K$4, FALSE), 0)</f>
        <v>25342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217429</v>
      </c>
      <c r="O37" s="56">
        <f t="shared" si="2"/>
        <v>124103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156094</v>
      </c>
      <c r="I38" s="55">
        <f>IFERROR(VLOOKUP($A38, ワクチン高齢者等!$A:$G, I$4, FALSE), 0)</f>
        <v>131900</v>
      </c>
      <c r="J38" s="55">
        <f>IFERROR(VLOOKUP($A38, ワクチン高齢者等!$A:$G, J$4, FALSE), 0)</f>
        <v>0</v>
      </c>
      <c r="K38" s="55">
        <f>IFERROR(VLOOKUP($A38, ワクチン高齢者等!$A:$G, K$4, FALSE), 0)</f>
        <v>24194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225329</v>
      </c>
      <c r="O38" s="56">
        <f t="shared" si="2"/>
        <v>149904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126921</v>
      </c>
      <c r="I39" s="55">
        <f>IFERROR(VLOOKUP($A39, ワクチン高齢者等!$A:$G, I$4, FALSE), 0)</f>
        <v>108310</v>
      </c>
      <c r="J39" s="55">
        <f>IFERROR(VLOOKUP($A39, ワクチン高齢者等!$A:$G, J$4, FALSE), 0)</f>
        <v>0</v>
      </c>
      <c r="K39" s="55">
        <f>IFERROR(VLOOKUP($A39, ワクチン高齢者等!$A:$G, K$4, FALSE), 0)</f>
        <v>18611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207803</v>
      </c>
      <c r="O39" s="56">
        <f t="shared" si="2"/>
        <v>161996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139275</v>
      </c>
      <c r="I40" s="55">
        <f>IFERROR(VLOOKUP($A40, ワクチン高齢者等!$A:$G, I$4, FALSE), 0)</f>
        <v>122670</v>
      </c>
      <c r="J40" s="55">
        <f>IFERROR(VLOOKUP($A40, ワクチン高齢者等!$A:$G, J$4, FALSE), 0)</f>
        <v>0</v>
      </c>
      <c r="K40" s="55">
        <f>IFERROR(VLOOKUP($A40, ワクチン高齢者等!$A:$G, K$4, FALSE), 0)</f>
        <v>16605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122670</v>
      </c>
      <c r="O40" s="56">
        <f t="shared" si="2"/>
        <v>16605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190524</v>
      </c>
      <c r="I41" s="55">
        <f>IFERROR(VLOOKUP($A41, ワクチン高齢者等!$A:$G, I$4, FALSE), 0)</f>
        <v>175910</v>
      </c>
      <c r="J41" s="55">
        <f>IFERROR(VLOOKUP($A41, ワクチン高齢者等!$A:$G, J$4, FALSE), 0)</f>
        <v>0</v>
      </c>
      <c r="K41" s="55">
        <f>IFERROR(VLOOKUP($A41, ワクチン高齢者等!$A:$G, K$4, FALSE), 0)</f>
        <v>14614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175910</v>
      </c>
      <c r="O41" s="56">
        <f t="shared" si="2"/>
        <v>14614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210536</v>
      </c>
      <c r="I42" s="55">
        <f>IFERROR(VLOOKUP($A42, ワクチン高齢者等!$A:$G, I$4, FALSE), 0)</f>
        <v>185029</v>
      </c>
      <c r="J42" s="55">
        <f>IFERROR(VLOOKUP($A42, ワクチン高齢者等!$A:$G, J$4, FALSE), 0)</f>
        <v>0</v>
      </c>
      <c r="K42" s="55">
        <f>IFERROR(VLOOKUP($A42, ワクチン高齢者等!$A:$G, K$4, FALSE), 0)</f>
        <v>25507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318872</v>
      </c>
      <c r="O42" s="56">
        <f t="shared" si="2"/>
        <v>241230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254666</v>
      </c>
      <c r="I43" s="55">
        <f>IFERROR(VLOOKUP($A43, ワクチン高齢者等!$A:$G, I$4, FALSE), 0)</f>
        <v>220135</v>
      </c>
      <c r="J43" s="55">
        <f>IFERROR(VLOOKUP($A43, ワクチン高齢者等!$A:$G, J$4, FALSE), 0)</f>
        <v>0</v>
      </c>
      <c r="K43" s="55">
        <f>IFERROR(VLOOKUP($A43, ワクチン高齢者等!$A:$G, K$4, FALSE), 0)</f>
        <v>34531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314712</v>
      </c>
      <c r="O43" s="56">
        <f t="shared" si="2"/>
        <v>190198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304791</v>
      </c>
      <c r="I44" s="55">
        <f>IFERROR(VLOOKUP($A44, ワクチン高齢者等!$A:$G, I$4, FALSE), 0)</f>
        <v>271071</v>
      </c>
      <c r="J44" s="55">
        <f>IFERROR(VLOOKUP($A44, ワクチン高齢者等!$A:$G, J$4, FALSE), 0)</f>
        <v>0</v>
      </c>
      <c r="K44" s="55">
        <f>IFERROR(VLOOKUP($A44, ワクチン高齢者等!$A:$G, K$4, FALSE), 0)</f>
        <v>33720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359234</v>
      </c>
      <c r="O44" s="56">
        <f t="shared" si="2"/>
        <v>213423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293505</v>
      </c>
      <c r="I45" s="55">
        <f>IFERROR(VLOOKUP($A45, ワクチン高齢者等!$A:$G, I$4, FALSE), 0)</f>
        <v>279602</v>
      </c>
      <c r="J45" s="55">
        <f>IFERROR(VLOOKUP($A45, ワクチン高齢者等!$A:$G, J$4, FALSE), 0)</f>
        <v>0</v>
      </c>
      <c r="K45" s="55">
        <f>IFERROR(VLOOKUP($A45, ワクチン高齢者等!$A:$G, K$4, FALSE), 0)</f>
        <v>13903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361024</v>
      </c>
      <c r="O45" s="56">
        <f t="shared" si="2"/>
        <v>123014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267787</v>
      </c>
      <c r="I46" s="55">
        <f>IFERROR(VLOOKUP($A46, ワクチン高齢者等!$A:$G, I$4, FALSE), 0)</f>
        <v>242678</v>
      </c>
      <c r="J46" s="55">
        <f>IFERROR(VLOOKUP($A46, ワクチン高齢者等!$A:$G, J$4, FALSE), 0)</f>
        <v>0</v>
      </c>
      <c r="K46" s="55">
        <f>IFERROR(VLOOKUP($A46, ワクチン高齢者等!$A:$G, K$4, FALSE), 0)</f>
        <v>25109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342596</v>
      </c>
      <c r="O46" s="56">
        <f t="shared" si="2"/>
        <v>174212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283059</v>
      </c>
      <c r="I47" s="55">
        <f>IFERROR(VLOOKUP($A47, ワクチン高齢者等!$A:$G, I$4, FALSE), 0)</f>
        <v>257551</v>
      </c>
      <c r="J47" s="55">
        <f>IFERROR(VLOOKUP($A47, ワクチン高齢者等!$A:$G, J$4, FALSE), 0)</f>
        <v>0</v>
      </c>
      <c r="K47" s="55">
        <f>IFERROR(VLOOKUP($A47, ワクチン高齢者等!$A:$G, K$4, FALSE), 0)</f>
        <v>25508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257551</v>
      </c>
      <c r="O47" s="56">
        <f t="shared" si="2"/>
        <v>25508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317591</v>
      </c>
      <c r="I48" s="55">
        <f>IFERROR(VLOOKUP($A48, ワクチン高齢者等!$A:$G, I$4, FALSE), 0)</f>
        <v>297740</v>
      </c>
      <c r="J48" s="55">
        <f>IFERROR(VLOOKUP($A48, ワクチン高齢者等!$A:$G, J$4, FALSE), 0)</f>
        <v>0</v>
      </c>
      <c r="K48" s="55">
        <f>IFERROR(VLOOKUP($A48, ワクチン高齢者等!$A:$G, K$4, FALSE), 0)</f>
        <v>19851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297740</v>
      </c>
      <c r="O48" s="56">
        <f t="shared" si="2"/>
        <v>19851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406881</v>
      </c>
      <c r="I49" s="55">
        <f>IFERROR(VLOOKUP($A49, ワクチン高齢者等!$A:$G, I$4, FALSE), 0)</f>
        <v>390062</v>
      </c>
      <c r="J49" s="55">
        <f>IFERROR(VLOOKUP($A49, ワクチン高齢者等!$A:$G, J$4, FALSE), 0)</f>
        <v>9826</v>
      </c>
      <c r="K49" s="55">
        <f>IFERROR(VLOOKUP($A49, ワクチン高齢者等!$A:$G, K$4, FALSE), 0)</f>
        <v>6993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536648</v>
      </c>
      <c r="O49" s="56">
        <f t="shared" si="2"/>
        <v>200822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466587</v>
      </c>
      <c r="I50" s="55">
        <f>IFERROR(VLOOKUP($A50, ワクチン高齢者等!$A:$G, I$4, FALSE), 0)</f>
        <v>449184</v>
      </c>
      <c r="J50" s="55">
        <f>IFERROR(VLOOKUP($A50, ワクチン高齢者等!$A:$G, J$4, FALSE), 0)</f>
        <v>9790</v>
      </c>
      <c r="K50" s="55">
        <f>IFERROR(VLOOKUP($A50, ワクチン高齢者等!$A:$G, K$4, FALSE), 0)</f>
        <v>7613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546564</v>
      </c>
      <c r="O50" s="56">
        <f t="shared" si="2"/>
        <v>59675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521729</v>
      </c>
      <c r="I51" s="55">
        <f>IFERROR(VLOOKUP($A51, ワクチン高齢者等!$A:$G, I$4, FALSE), 0)</f>
        <v>501383</v>
      </c>
      <c r="J51" s="55">
        <f>IFERROR(VLOOKUP($A51, ワクチン高齢者等!$A:$G, J$4, FALSE), 0)</f>
        <v>11479</v>
      </c>
      <c r="K51" s="55">
        <f>IFERROR(VLOOKUP($A51, ワクチン高齢者等!$A:$G, K$4, FALSE), 0)</f>
        <v>8867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606277</v>
      </c>
      <c r="O51" s="56">
        <f t="shared" si="2"/>
        <v>58041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522318</v>
      </c>
      <c r="I52" s="55">
        <f>IFERROR(VLOOKUP($A52, ワクチン高齢者等!$A:$G, I$4, FALSE), 0)</f>
        <v>479367</v>
      </c>
      <c r="J52" s="55">
        <f>IFERROR(VLOOKUP($A52, ワクチン高齢者等!$A:$G, J$4, FALSE), 0)</f>
        <v>12394</v>
      </c>
      <c r="K52" s="55">
        <f>IFERROR(VLOOKUP($A52, ワクチン高齢者等!$A:$G, K$4, FALSE), 0)</f>
        <v>30557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576018</v>
      </c>
      <c r="O52" s="56">
        <f t="shared" si="2"/>
        <v>91449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497377</v>
      </c>
      <c r="I53" s="55">
        <f>IFERROR(VLOOKUP($A53, ワクチン高齢者等!$A:$G, I$4, FALSE), 0)</f>
        <v>454184</v>
      </c>
      <c r="J53" s="55">
        <f>IFERROR(VLOOKUP($A53, ワクチン高齢者等!$A:$G, J$4, FALSE), 0)</f>
        <v>14267</v>
      </c>
      <c r="K53" s="55">
        <f>IFERROR(VLOOKUP($A53, ワクチン高齢者等!$A:$G, K$4, FALSE), 0)</f>
        <v>28926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556192</v>
      </c>
      <c r="O53" s="56">
        <f t="shared" si="2"/>
        <v>105701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469944</v>
      </c>
      <c r="I54" s="55">
        <f>IFERROR(VLOOKUP($A54, ワクチン高齢者等!$A:$G, I$4, FALSE), 0)</f>
        <v>408299</v>
      </c>
      <c r="J54" s="55">
        <f>IFERROR(VLOOKUP($A54, ワクチン高齢者等!$A:$G, J$4, FALSE), 0)</f>
        <v>15534</v>
      </c>
      <c r="K54" s="55">
        <f>IFERROR(VLOOKUP($A54, ワクチン高齢者等!$A:$G, K$4, FALSE), 0)</f>
        <v>46111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423833</v>
      </c>
      <c r="O54" s="56">
        <f t="shared" si="2"/>
        <v>46111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475964</v>
      </c>
      <c r="I55" s="55">
        <f>IFERROR(VLOOKUP($A55, ワクチン高齢者等!$A:$G, I$4, FALSE), 0)</f>
        <v>401441</v>
      </c>
      <c r="J55" s="55">
        <f>IFERROR(VLOOKUP($A55, ワクチン高齢者等!$A:$G, J$4, FALSE), 0)</f>
        <v>15937</v>
      </c>
      <c r="K55" s="55">
        <f>IFERROR(VLOOKUP($A55, ワクチン高齢者等!$A:$G, K$4, FALSE), 0)</f>
        <v>58586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417378</v>
      </c>
      <c r="O55" s="56">
        <f t="shared" si="2"/>
        <v>58586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547609</v>
      </c>
      <c r="I56" s="55">
        <f>IFERROR(VLOOKUP($A56, ワクチン高齢者等!$A:$G, I$4, FALSE), 0)</f>
        <v>456375</v>
      </c>
      <c r="J56" s="55">
        <f>IFERROR(VLOOKUP($A56, ワクチン高齢者等!$A:$G, J$4, FALSE), 0)</f>
        <v>18432</v>
      </c>
      <c r="K56" s="55">
        <f>IFERROR(VLOOKUP($A56, ワクチン高齢者等!$A:$G, K$4, FALSE), 0)</f>
        <v>72802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606812</v>
      </c>
      <c r="O56" s="56">
        <f t="shared" si="2"/>
        <v>214052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615955</v>
      </c>
      <c r="I57" s="55">
        <f>IFERROR(VLOOKUP($A57, ワクチン高齢者等!$A:$G, I$4, FALSE), 0)</f>
        <v>509734</v>
      </c>
      <c r="J57" s="55">
        <f>IFERROR(VLOOKUP($A57, ワクチン高齢者等!$A:$G, J$4, FALSE), 0)</f>
        <v>19195</v>
      </c>
      <c r="K57" s="55">
        <f>IFERROR(VLOOKUP($A57, ワクチン高齢者等!$A:$G, K$4, FALSE), 0)</f>
        <v>87026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595316</v>
      </c>
      <c r="O57" s="56">
        <f t="shared" si="2"/>
        <v>179696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659727</v>
      </c>
      <c r="I58" s="55">
        <f>IFERROR(VLOOKUP($A58, ワクチン高齢者等!$A:$G, I$4, FALSE), 0)</f>
        <v>527515</v>
      </c>
      <c r="J58" s="55">
        <f>IFERROR(VLOOKUP($A58, ワクチン高齢者等!$A:$G, J$4, FALSE), 0)</f>
        <v>19615</v>
      </c>
      <c r="K58" s="55">
        <f>IFERROR(VLOOKUP($A58, ワクチン高齢者等!$A:$G, K$4, FALSE), 0)</f>
        <v>112597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618586</v>
      </c>
      <c r="O58" s="56">
        <f t="shared" si="2"/>
        <v>200267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658416</v>
      </c>
      <c r="I59" s="55">
        <f>IFERROR(VLOOKUP($A59, ワクチン高齢者等!$A:$G, I$4, FALSE), 0)</f>
        <v>528992</v>
      </c>
      <c r="J59" s="55">
        <f>IFERROR(VLOOKUP($A59, ワクチン高齢者等!$A:$G, J$4, FALSE), 0)</f>
        <v>19992</v>
      </c>
      <c r="K59" s="55">
        <f>IFERROR(VLOOKUP($A59, ワクチン高齢者等!$A:$G, K$4, FALSE), 0)</f>
        <v>109432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608750</v>
      </c>
      <c r="O59" s="56">
        <f t="shared" si="2"/>
        <v>192823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616778</v>
      </c>
      <c r="I60" s="55">
        <f>IFERROR(VLOOKUP($A60, ワクチン高齢者等!$A:$G, I$4, FALSE), 0)</f>
        <v>505377</v>
      </c>
      <c r="J60" s="55">
        <f>IFERROR(VLOOKUP($A60, ワクチン高齢者等!$A:$G, J$4, FALSE), 0)</f>
        <v>20196</v>
      </c>
      <c r="K60" s="55">
        <f>IFERROR(VLOOKUP($A60, ワクチン高齢者等!$A:$G, K$4, FALSE), 0)</f>
        <v>91205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589136</v>
      </c>
      <c r="O60" s="56">
        <f t="shared" si="2"/>
        <v>186845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622465</v>
      </c>
      <c r="I61" s="55">
        <f>IFERROR(VLOOKUP($A61, ワクチン高齢者等!$A:$G, I$4, FALSE), 0)</f>
        <v>494233</v>
      </c>
      <c r="J61" s="55">
        <f>IFERROR(VLOOKUP($A61, ワクチン高齢者等!$A:$G, J$4, FALSE), 0)</f>
        <v>20369</v>
      </c>
      <c r="K61" s="55">
        <f>IFERROR(VLOOKUP($A61, ワクチン高齢者等!$A:$G, K$4, FALSE), 0)</f>
        <v>107863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514602</v>
      </c>
      <c r="O61" s="56">
        <f t="shared" si="2"/>
        <v>107863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613745</v>
      </c>
      <c r="I62" s="55">
        <f>IFERROR(VLOOKUP($A62, ワクチン高齢者等!$A:$G, I$4, FALSE), 0)</f>
        <v>435184</v>
      </c>
      <c r="J62" s="55">
        <f>IFERROR(VLOOKUP($A62, ワクチン高齢者等!$A:$G, J$4, FALSE), 0)</f>
        <v>22755</v>
      </c>
      <c r="K62" s="55">
        <f>IFERROR(VLOOKUP($A62, ワクチン高齢者等!$A:$G, K$4, FALSE), 0)</f>
        <v>155806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457939</v>
      </c>
      <c r="O62" s="56">
        <f t="shared" si="2"/>
        <v>155806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668558</v>
      </c>
      <c r="I63" s="55">
        <f>IFERROR(VLOOKUP($A63, ワクチン高齢者等!$A:$G, I$4, FALSE), 0)</f>
        <v>489403</v>
      </c>
      <c r="J63" s="55">
        <f>IFERROR(VLOOKUP($A63, ワクチン高齢者等!$A:$G, J$4, FALSE), 0)</f>
        <v>28802</v>
      </c>
      <c r="K63" s="55">
        <f>IFERROR(VLOOKUP($A63, ワクチン高齢者等!$A:$G, K$4, FALSE), 0)</f>
        <v>150353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624786</v>
      </c>
      <c r="O63" s="56">
        <f t="shared" si="2"/>
        <v>283109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735274</v>
      </c>
      <c r="I64" s="55">
        <f>IFERROR(VLOOKUP($A64, ワクチン高齢者等!$A:$G, I$4, FALSE), 0)</f>
        <v>526954</v>
      </c>
      <c r="J64" s="55">
        <f>IFERROR(VLOOKUP($A64, ワクチン高齢者等!$A:$G, J$4, FALSE), 0)</f>
        <v>29072</v>
      </c>
      <c r="K64" s="55">
        <f>IFERROR(VLOOKUP($A64, ワクチン高齢者等!$A:$G, K$4, FALSE), 0)</f>
        <v>179248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628705</v>
      </c>
      <c r="O64" s="56">
        <f t="shared" si="2"/>
        <v>268491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745508</v>
      </c>
      <c r="I65" s="55">
        <f>IFERROR(VLOOKUP($A65, ワクチン高齢者等!$A:$G, I$4, FALSE), 0)</f>
        <v>505533</v>
      </c>
      <c r="J65" s="55">
        <f>IFERROR(VLOOKUP($A65, ワクチン高齢者等!$A:$G, J$4, FALSE), 0)</f>
        <v>26845</v>
      </c>
      <c r="K65" s="55">
        <f>IFERROR(VLOOKUP($A65, ワクチン高齢者等!$A:$G, K$4, FALSE), 0)</f>
        <v>213130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601119</v>
      </c>
      <c r="O65" s="56">
        <f t="shared" si="2"/>
        <v>311773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734591</v>
      </c>
      <c r="I66" s="55">
        <f>IFERROR(VLOOKUP($A66, ワクチン高齢者等!$A:$G, I$4, FALSE), 0)</f>
        <v>485111</v>
      </c>
      <c r="J66" s="55">
        <f>IFERROR(VLOOKUP($A66, ワクチン高齢者等!$A:$G, J$4, FALSE), 0)</f>
        <v>28378</v>
      </c>
      <c r="K66" s="55">
        <f>IFERROR(VLOOKUP($A66, ワクチン高齢者等!$A:$G, K$4, FALSE), 0)</f>
        <v>221102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567458</v>
      </c>
      <c r="O66" s="56">
        <f t="shared" si="2"/>
        <v>303724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695298</v>
      </c>
      <c r="I67" s="55">
        <f>IFERROR(VLOOKUP($A67, ワクチン高齢者等!$A:$G, I$4, FALSE), 0)</f>
        <v>473562</v>
      </c>
      <c r="J67" s="55">
        <f>IFERROR(VLOOKUP($A67, ワクチン高齢者等!$A:$G, J$4, FALSE), 0)</f>
        <v>28513</v>
      </c>
      <c r="K67" s="55">
        <f>IFERROR(VLOOKUP($A67, ワクチン高齢者等!$A:$G, K$4, FALSE), 0)</f>
        <v>193223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558578</v>
      </c>
      <c r="O67" s="56">
        <f t="shared" si="2"/>
        <v>284703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657652</v>
      </c>
      <c r="I68" s="55">
        <f>IFERROR(VLOOKUP($A68, ワクチン高齢者等!$A:$G, I$4, FALSE), 0)</f>
        <v>431256</v>
      </c>
      <c r="J68" s="55">
        <f>IFERROR(VLOOKUP($A68, ワクチン高齢者等!$A:$G, J$4, FALSE), 0)</f>
        <v>32708</v>
      </c>
      <c r="K68" s="55">
        <f>IFERROR(VLOOKUP($A68, ワクチン高齢者等!$A:$G, K$4, FALSE), 0)</f>
        <v>193688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463964</v>
      </c>
      <c r="O68" s="56">
        <f t="shared" si="2"/>
        <v>193688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631113</v>
      </c>
      <c r="I69" s="55">
        <f>IFERROR(VLOOKUP($A69, ワクチン高齢者等!$A:$G, I$4, FALSE), 0)</f>
        <v>380161</v>
      </c>
      <c r="J69" s="55">
        <f>IFERROR(VLOOKUP($A69, ワクチン高齢者等!$A:$G, J$4, FALSE), 0)</f>
        <v>31764</v>
      </c>
      <c r="K69" s="55">
        <f>IFERROR(VLOOKUP($A69, ワクチン高齢者等!$A:$G, K$4, FALSE), 0)</f>
        <v>219188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411925</v>
      </c>
      <c r="O69" s="56">
        <f t="shared" si="2"/>
        <v>219188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665241</v>
      </c>
      <c r="I70" s="55">
        <f>IFERROR(VLOOKUP($A70, ワクチン高齢者等!$A:$G, I$4, FALSE), 0)</f>
        <v>361524</v>
      </c>
      <c r="J70" s="55">
        <f>IFERROR(VLOOKUP($A70, ワクチン高齢者等!$A:$G, J$4, FALSE), 0)</f>
        <v>25927</v>
      </c>
      <c r="K70" s="55">
        <f>IFERROR(VLOOKUP($A70, ワクチン高齢者等!$A:$G, K$4, FALSE), 0)</f>
        <v>277790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478880</v>
      </c>
      <c r="O70" s="56">
        <f t="shared" si="2"/>
        <v>401326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681530</v>
      </c>
      <c r="I71" s="55">
        <f>IFERROR(VLOOKUP($A71, ワクチン高齢者等!$A:$G, I$4, FALSE), 0)</f>
        <v>362216</v>
      </c>
      <c r="J71" s="55">
        <f>IFERROR(VLOOKUP($A71, ワクチン高齢者等!$A:$G, J$4, FALSE), 0)</f>
        <v>25110</v>
      </c>
      <c r="K71" s="55">
        <f>IFERROR(VLOOKUP($A71, ワクチン高齢者等!$A:$G, K$4, FALSE), 0)</f>
        <v>294204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430741</v>
      </c>
      <c r="O71" s="56">
        <f t="shared" ref="O71:O134" si="4">IF($A71="", "", F71+G71+K71+L71)</f>
        <v>366152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566014</v>
      </c>
      <c r="I72" s="55">
        <f>IFERROR(VLOOKUP($A72, ワクチン高齢者等!$A:$G, I$4, FALSE), 0)</f>
        <v>286084</v>
      </c>
      <c r="J72" s="55">
        <f>IFERROR(VLOOKUP($A72, ワクチン高齢者等!$A:$G, J$4, FALSE), 0)</f>
        <v>24676</v>
      </c>
      <c r="K72" s="55">
        <f>IFERROR(VLOOKUP($A72, ワクチン高齢者等!$A:$G, K$4, FALSE), 0)</f>
        <v>255254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357454</v>
      </c>
      <c r="O72" s="56">
        <f t="shared" si="4"/>
        <v>327295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44364</v>
      </c>
      <c r="B3" s="26" t="s">
        <v>153</v>
      </c>
      <c r="C3" s="26">
        <f>IF(D21="", "", D21)</f>
        <v>776290</v>
      </c>
      <c r="D3" s="26">
        <f>IF(C21="", "", C21)</f>
        <v>14890404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24317</v>
      </c>
      <c r="I3" s="26" t="str">
        <f t="shared" si="1"/>
        <v/>
      </c>
      <c r="J3" s="26">
        <f t="shared" si="1"/>
        <v>763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737235</v>
      </c>
      <c r="N3" s="26">
        <f t="shared" si="2"/>
        <v>14264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44364</v>
      </c>
      <c r="B4" s="26" t="s">
        <v>154</v>
      </c>
      <c r="C4" s="26">
        <f>IF(D22="", "", D22)</f>
        <v>3033</v>
      </c>
      <c r="D4" s="26">
        <f>IF(C22="", "", C22)</f>
        <v>734511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17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14890404</v>
      </c>
      <c r="D12" s="49">
        <v>776290</v>
      </c>
      <c r="E12" s="49">
        <v>24317</v>
      </c>
      <c r="F12" s="49">
        <v>763</v>
      </c>
      <c r="G12" s="49">
        <v>737235</v>
      </c>
      <c r="H12" s="49">
        <v>14264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734511</v>
      </c>
      <c r="D13" s="49">
        <v>3033</v>
      </c>
      <c r="E13" s="49">
        <v>65</v>
      </c>
      <c r="F13" s="49">
        <v>0</v>
      </c>
      <c r="G13" s="49">
        <v>2963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15625744</v>
      </c>
      <c r="D15" s="48">
        <f t="shared" si="3"/>
        <v>779338</v>
      </c>
      <c r="E15" s="48">
        <f t="shared" si="3"/>
        <v>24382</v>
      </c>
      <c r="F15" s="48">
        <f t="shared" si="3"/>
        <v>763</v>
      </c>
      <c r="G15" s="48">
        <f t="shared" si="3"/>
        <v>740213</v>
      </c>
      <c r="H15" s="48">
        <f t="shared" si="3"/>
        <v>14269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1"/>
      <c r="E18" s="107" t="s">
        <v>169</v>
      </c>
      <c r="F18" s="111"/>
      <c r="G18" s="111"/>
      <c r="H18" s="107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55000000000000004">
      <c r="C19" s="111"/>
      <c r="D19" s="111"/>
      <c r="E19" s="111"/>
      <c r="F19" s="111"/>
      <c r="G19" s="111"/>
      <c r="H19" s="107" t="s">
        <v>158</v>
      </c>
      <c r="I19" s="111"/>
      <c r="J19" s="111"/>
      <c r="K19" s="111"/>
      <c r="L19" s="111"/>
      <c r="M19" s="111"/>
      <c r="N19" s="111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1"/>
      <c r="P20" s="111"/>
    </row>
    <row r="21" spans="1:16" x14ac:dyDescent="0.55000000000000004">
      <c r="B21" s="26" t="s">
        <v>166</v>
      </c>
      <c r="C21" s="28">
        <f t="shared" ref="C21:D23" si="4">C12</f>
        <v>14890404</v>
      </c>
      <c r="D21" s="28">
        <f t="shared" si="4"/>
        <v>776290</v>
      </c>
      <c r="E21" s="3"/>
      <c r="F21" s="3"/>
      <c r="G21" s="3"/>
      <c r="H21" s="3"/>
      <c r="I21" s="28">
        <f>E12</f>
        <v>24317</v>
      </c>
      <c r="J21" s="3"/>
      <c r="K21" s="28">
        <f>F12</f>
        <v>763</v>
      </c>
      <c r="L21" s="3"/>
      <c r="M21" s="3"/>
      <c r="N21" s="16">
        <f>G21</f>
        <v>0</v>
      </c>
      <c r="O21" s="28">
        <f t="shared" ref="O21:P23" si="5">G12</f>
        <v>737235</v>
      </c>
      <c r="P21" s="28">
        <f t="shared" si="5"/>
        <v>14264</v>
      </c>
    </row>
    <row r="22" spans="1:16" x14ac:dyDescent="0.55000000000000004">
      <c r="B22" s="26" t="s">
        <v>167</v>
      </c>
      <c r="C22" s="28">
        <f t="shared" si="4"/>
        <v>734511</v>
      </c>
      <c r="D22" s="28">
        <f t="shared" si="4"/>
        <v>3033</v>
      </c>
      <c r="E22" s="3"/>
      <c r="F22" s="3"/>
      <c r="G22" s="3"/>
      <c r="H22" s="3"/>
      <c r="I22" s="28">
        <f>E13</f>
        <v>65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15625744</v>
      </c>
      <c r="D24" s="26">
        <f t="shared" si="6"/>
        <v>779338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24382</v>
      </c>
      <c r="J24" s="26">
        <f t="shared" si="6"/>
        <v>0</v>
      </c>
      <c r="K24" s="26">
        <f t="shared" si="6"/>
        <v>763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740213</v>
      </c>
      <c r="P24" s="26">
        <f t="shared" si="6"/>
        <v>14269</v>
      </c>
    </row>
    <row r="26" spans="1:16" x14ac:dyDescent="0.55000000000000004">
      <c r="F26" s="107" t="s">
        <v>278</v>
      </c>
      <c r="G26" s="111"/>
      <c r="H26" s="111"/>
      <c r="I26" s="111"/>
      <c r="J26" s="111"/>
      <c r="K26" s="111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16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44363</v>
      </c>
      <c r="C5" s="30" t="s">
        <v>7</v>
      </c>
      <c r="D5" s="40">
        <f>IFERROR(INT(TRIM(SUBSTITUTE(VLOOKUP($A5&amp;"*",各都道府県の状況!$A:$I,D$3,FALSE), "※5", ""))), "")</f>
        <v>40721</v>
      </c>
      <c r="E5" s="40">
        <f>IFERROR(INT(TRIM(SUBSTITUTE(VLOOKUP($A5&amp;"*",各都道府県の状況!$A:$I,E$3,FALSE), "※5", ""))), "")</f>
        <v>743096</v>
      </c>
      <c r="F5" s="40">
        <f>IFERROR(INT(TRIM(SUBSTITUTE(VLOOKUP($A5&amp;"*",各都道府県の状況!$A:$I,F$3,FALSE), "※5", ""))), "")</f>
        <v>36402</v>
      </c>
      <c r="G5" s="40">
        <f>IFERROR(INT(TRIM(SUBSTITUTE(VLOOKUP($A5&amp;"*",各都道府県の状況!$A:$I,G$3,FALSE), "※5", ""))), "")</f>
        <v>1327</v>
      </c>
      <c r="H5" s="40">
        <f>IFERROR(INT(TRIM(SUBSTITUTE(VLOOKUP($A5&amp;"*",各都道府県の状況!$A:$I,H$3,FALSE), "※5", ""))), "")</f>
        <v>3326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44363</v>
      </c>
      <c r="C6" s="30" t="s">
        <v>11</v>
      </c>
      <c r="D6" s="40">
        <f>IFERROR(INT(TRIM(SUBSTITUTE(VLOOKUP($A6&amp;"*",各都道府県の状況!$A:$I,D$3,FALSE), "※5", ""))), "")</f>
        <v>2452</v>
      </c>
      <c r="E6" s="40">
        <f>IFERROR(INT(TRIM(SUBSTITUTE(VLOOKUP($A6&amp;"*",各都道府県の状況!$A:$I,E$3,FALSE), "※5", ""))), "")</f>
        <v>48455</v>
      </c>
      <c r="F6" s="40">
        <f>IFERROR(INT(TRIM(SUBSTITUTE(VLOOKUP($A6&amp;"*",各都道府県の状況!$A:$I,F$3,FALSE), "※5", ""))), "")</f>
        <v>2372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49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44363</v>
      </c>
      <c r="C7" s="30" t="s">
        <v>12</v>
      </c>
      <c r="D7" s="40">
        <f>IFERROR(INT(TRIM(SUBSTITUTE(VLOOKUP($A7&amp;"*",各都道府県の状況!$A:$I,D$3,FALSE), "※5", ""))), "")</f>
        <v>1616</v>
      </c>
      <c r="E7" s="40">
        <f>IFERROR(INT(TRIM(SUBSTITUTE(VLOOKUP($A7&amp;"*",各都道府県の状況!$A:$I,E$3,FALSE), "※5", ""))), "")</f>
        <v>80808</v>
      </c>
      <c r="F7" s="40">
        <f>IFERROR(INT(TRIM(SUBSTITUTE(VLOOKUP($A7&amp;"*",各都道府県の状況!$A:$I,F$3,FALSE), "※5", ""))), "")</f>
        <v>1463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107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44363</v>
      </c>
      <c r="C8" s="30" t="s">
        <v>13</v>
      </c>
      <c r="D8" s="40">
        <f>IFERROR(INT(TRIM(SUBSTITUTE(VLOOKUP($A8&amp;"*",各都道府県の状況!$A:$I,D$3,FALSE), "※5", ""))), "")</f>
        <v>9050</v>
      </c>
      <c r="E8" s="40">
        <f>IFERROR(INT(TRIM(SUBSTITUTE(VLOOKUP($A8&amp;"*",各都道府県の状況!$A:$I,E$3,FALSE), "※5", ""))), "")</f>
        <v>151800</v>
      </c>
      <c r="F8" s="40">
        <f>IFERROR(INT(TRIM(SUBSTITUTE(VLOOKUP($A8&amp;"*",各都道府県の状況!$A:$I,F$3,FALSE), "※5", ""))), "")</f>
        <v>8865</v>
      </c>
      <c r="G8" s="40">
        <f>IFERROR(INT(TRIM(SUBSTITUTE(VLOOKUP($A8&amp;"*",各都道府県の状況!$A:$I,G$3,FALSE), "※5", ""))), "")</f>
        <v>85</v>
      </c>
      <c r="H8" s="40">
        <f>IFERROR(INT(TRIM(SUBSTITUTE(VLOOKUP($A8&amp;"*",各都道府県の状況!$A:$I,H$3,FALSE), "※5", ""))), "")</f>
        <v>96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44363</v>
      </c>
      <c r="C9" s="30" t="s">
        <v>14</v>
      </c>
      <c r="D9" s="40">
        <f>IFERROR(INT(TRIM(SUBSTITUTE(VLOOKUP($A9&amp;"*",各都道府県の状況!$A:$I,D$3,FALSE), "※5", ""))), "")</f>
        <v>764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14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44363</v>
      </c>
      <c r="C10" s="30" t="s">
        <v>15</v>
      </c>
      <c r="D10" s="40">
        <f>IFERROR(INT(TRIM(SUBSTITUTE(VLOOKUP($A10&amp;"*",各都道府県の状況!$A:$I,D$3,FALSE), "※5", ""))), "")</f>
        <v>2017</v>
      </c>
      <c r="E10" s="40">
        <f>IFERROR(INT(TRIM(SUBSTITUTE(VLOOKUP($A10&amp;"*",各都道府県の状況!$A:$I,E$3,FALSE), "※5", ""))), "")</f>
        <v>63255</v>
      </c>
      <c r="F10" s="40">
        <f>IFERROR(INT(TRIM(SUBSTITUTE(VLOOKUP($A10&amp;"*",各都道府県の状況!$A:$I,F$3,FALSE), "※5", ""))), "")</f>
        <v>1923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48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44363</v>
      </c>
      <c r="C11" s="30" t="s">
        <v>16</v>
      </c>
      <c r="D11" s="40">
        <f>IFERROR(INT(TRIM(SUBSTITUTE(VLOOKUP($A11&amp;"*",各都道府県の状況!$A:$I,D$3,FALSE), "※5", ""))), "")</f>
        <v>4732</v>
      </c>
      <c r="E11" s="40">
        <f>IFERROR(INT(TRIM(SUBSTITUTE(VLOOKUP($A11&amp;"*",各都道府県の状況!$A:$I,E$3,FALSE), "※5", ""))), "")</f>
        <v>265010</v>
      </c>
      <c r="F11" s="40">
        <f>IFERROR(INT(TRIM(SUBSTITUTE(VLOOKUP($A11&amp;"*",各都道府県の状況!$A:$I,F$3,FALSE), "※5", ""))), "")</f>
        <v>4465</v>
      </c>
      <c r="G11" s="40">
        <f>IFERROR(INT(TRIM(SUBSTITUTE(VLOOKUP($A11&amp;"*",各都道府県の状況!$A:$I,G$3,FALSE), "※5", ""))), "")</f>
        <v>158</v>
      </c>
      <c r="H11" s="40">
        <f>IFERROR(INT(TRIM(SUBSTITUTE(VLOOKUP($A11&amp;"*",各都道府県の状況!$A:$I,H$3,FALSE), "※5", ""))), "")</f>
        <v>109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44363</v>
      </c>
      <c r="C12" s="30" t="s">
        <v>17</v>
      </c>
      <c r="D12" s="40">
        <f>IFERROR(INT(TRIM(SUBSTITUTE(VLOOKUP($A12&amp;"*",各都道府県の状況!$A:$I,D$3,FALSE), "※5", ""))), "")</f>
        <v>10185</v>
      </c>
      <c r="E12" s="40">
        <f>IFERROR(INT(TRIM(SUBSTITUTE(VLOOKUP($A12&amp;"*",各都道府県の状況!$A:$I,E$3,FALSE), "※5", ""))), "")</f>
        <v>33054</v>
      </c>
      <c r="F12" s="40">
        <f>IFERROR(INT(TRIM(SUBSTITUTE(VLOOKUP($A12&amp;"*",各都道府県の状況!$A:$I,F$3,FALSE), "※5", ""))), "")</f>
        <v>9747</v>
      </c>
      <c r="G12" s="40">
        <f>IFERROR(INT(TRIM(SUBSTITUTE(VLOOKUP($A12&amp;"*",各都道府県の状況!$A:$I,G$3,FALSE), "※5", ""))), "")</f>
        <v>160</v>
      </c>
      <c r="H12" s="40">
        <f>IFERROR(INT(TRIM(SUBSTITUTE(VLOOKUP($A12&amp;"*",各都道府県の状況!$A:$I,H$3,FALSE), "※5", ""))), "")</f>
        <v>278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44363</v>
      </c>
      <c r="C13" s="30" t="s">
        <v>18</v>
      </c>
      <c r="D13" s="40">
        <f>IFERROR(INT(TRIM(SUBSTITUTE(VLOOKUP($A13&amp;"*",各都道府県の状況!$A:$I,D$3,FALSE), "※5", ""))), "")</f>
        <v>6728</v>
      </c>
      <c r="E13" s="40">
        <f>IFERROR(INT(TRIM(SUBSTITUTE(VLOOKUP($A13&amp;"*",各都道府県の状況!$A:$I,E$3,FALSE), "※5", ""))), "")</f>
        <v>276034</v>
      </c>
      <c r="F13" s="40">
        <f>IFERROR(INT(TRIM(SUBSTITUTE(VLOOKUP($A13&amp;"*",各都道府県の状況!$A:$I,F$3,FALSE), "※5", ""))), "")</f>
        <v>6426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222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44363</v>
      </c>
      <c r="C14" s="30" t="s">
        <v>19</v>
      </c>
      <c r="D14" s="40">
        <f>IFERROR(INT(TRIM(SUBSTITUTE(VLOOKUP($A14&amp;"*",各都道府県の状況!$A:$I,D$3,FALSE), "※5", ""))), "")</f>
        <v>7993</v>
      </c>
      <c r="E14" s="40">
        <f>IFERROR(INT(TRIM(SUBSTITUTE(VLOOKUP($A14&amp;"*",各都道府県の状況!$A:$I,E$3,FALSE), "※5", ""))), "")</f>
        <v>185139</v>
      </c>
      <c r="F14" s="40">
        <f>IFERROR(INT(TRIM(SUBSTITUTE(VLOOKUP($A14&amp;"*",各都道府県の状況!$A:$I,F$3,FALSE), "※5", ""))), "")</f>
        <v>7741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103</v>
      </c>
      <c r="I14" s="40">
        <f>IFERROR(INT(TRIM(SUBSTITUTE(VLOOKUP($A14&amp;"*",各都道府県の状況!$A:$I,I$3,FALSE), "※5", ""))), "")</f>
        <v>9</v>
      </c>
    </row>
    <row r="15" spans="1:10" x14ac:dyDescent="0.55000000000000004">
      <c r="A15" s="12" t="s">
        <v>191</v>
      </c>
      <c r="B15" s="13">
        <f t="shared" si="0"/>
        <v>44363</v>
      </c>
      <c r="C15" s="30" t="s">
        <v>20</v>
      </c>
      <c r="D15" s="40">
        <f>IFERROR(INT(TRIM(SUBSTITUTE(VLOOKUP($A15&amp;"*",各都道府県の状況!$A:$I,D$3,FALSE), "※5", ""))), "")</f>
        <v>45238</v>
      </c>
      <c r="E15" s="40">
        <f>IFERROR(INT(TRIM(SUBSTITUTE(VLOOKUP($A15&amp;"*",各都道府県の状況!$A:$I,E$3,FALSE), "※5", ""))), "")</f>
        <v>928154</v>
      </c>
      <c r="F15" s="40">
        <f>IFERROR(INT(TRIM(SUBSTITUTE(VLOOKUP($A15&amp;"*",各都道府県の状況!$A:$I,F$3,FALSE), "※5", ""))), "")</f>
        <v>43408</v>
      </c>
      <c r="G15" s="40">
        <f>IFERROR(INT(TRIM(SUBSTITUTE(VLOOKUP($A15&amp;"*",各都道府県の状況!$A:$I,G$3,FALSE), "※5", ""))), "")</f>
        <v>823</v>
      </c>
      <c r="H15" s="40">
        <f>IFERROR(INT(TRIM(SUBSTITUTE(VLOOKUP($A15&amp;"*",各都道府県の状況!$A:$I,H$3,FALSE), "※5", ""))), "")</f>
        <v>1007</v>
      </c>
      <c r="I15" s="40">
        <f>IFERROR(INT(TRIM(SUBSTITUTE(VLOOKUP($A15&amp;"*",各都道府県の状況!$A:$I,I$3,FALSE), "※5", ""))), "")</f>
        <v>30</v>
      </c>
    </row>
    <row r="16" spans="1:10" x14ac:dyDescent="0.55000000000000004">
      <c r="A16" s="12" t="s">
        <v>192</v>
      </c>
      <c r="B16" s="13">
        <f t="shared" si="0"/>
        <v>44363</v>
      </c>
      <c r="C16" s="30" t="s">
        <v>21</v>
      </c>
      <c r="D16" s="40">
        <f>IFERROR(INT(TRIM(SUBSTITUTE(VLOOKUP($A16&amp;"*",各都道府県の状況!$A:$I,D$3,FALSE), "※5", ""))), "")</f>
        <v>38693</v>
      </c>
      <c r="E16" s="40">
        <f>IFERROR(INT(TRIM(SUBSTITUTE(VLOOKUP($A16&amp;"*",各都道府県の状況!$A:$I,E$3,FALSE), "※5", ""))), "")</f>
        <v>645978</v>
      </c>
      <c r="F16" s="40">
        <f>IFERROR(INT(TRIM(SUBSTITUTE(VLOOKUP($A16&amp;"*",各都道府県の状況!$A:$I,F$3,FALSE), "※5", ""))), "")</f>
        <v>37124</v>
      </c>
      <c r="G16" s="40">
        <f>IFERROR(INT(TRIM(SUBSTITUTE(VLOOKUP($A16&amp;"*",各都道府県の状況!$A:$I,G$3,FALSE), "※5", ""))), "")</f>
        <v>696</v>
      </c>
      <c r="H16" s="40">
        <f>IFERROR(INT(TRIM(SUBSTITUTE(VLOOKUP($A16&amp;"*",各都道府県の状況!$A:$I,H$3,FALSE), "※5", ""))), "")</f>
        <v>873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44363</v>
      </c>
      <c r="C17" s="30" t="s">
        <v>22</v>
      </c>
      <c r="D17" s="40">
        <f>IFERROR(INT(TRIM(SUBSTITUTE(VLOOKUP($A17&amp;"*",各都道府県の状況!$A:$I,D$3,FALSE), "※5", ""))), "")</f>
        <v>167416</v>
      </c>
      <c r="E17" s="40">
        <f>IFERROR(INT(TRIM(SUBSTITUTE(VLOOKUP($A17&amp;"*",各都道府県の状況!$A:$I,E$3,FALSE), "※5", ""))), "")</f>
        <v>2409660</v>
      </c>
      <c r="F17" s="40">
        <f>IFERROR(INT(TRIM(SUBSTITUTE(VLOOKUP($A17&amp;"*",各都道府県の状況!$A:$I,F$3,FALSE), "※5", ""))), "")</f>
        <v>161831</v>
      </c>
      <c r="G17" s="40">
        <f>IFERROR(INT(TRIM(SUBSTITUTE(VLOOKUP($A17&amp;"*",各都道府県の状況!$A:$I,G$3,FALSE), "※5", ""))), "")</f>
        <v>2183</v>
      </c>
      <c r="H17" s="40">
        <f>IFERROR(INT(TRIM(SUBSTITUTE(VLOOKUP($A17&amp;"*",各都道府県の状況!$A:$I,H$3,FALSE), "※5", ""))), "")</f>
        <v>3402</v>
      </c>
      <c r="I17" s="40">
        <f>IFERROR(INT(TRIM(SUBSTITUTE(VLOOKUP($A17&amp;"*",各都道府県の状況!$A:$I,I$3,FALSE), "※5", ""))), "")</f>
        <v>45</v>
      </c>
    </row>
    <row r="18" spans="1:9" x14ac:dyDescent="0.55000000000000004">
      <c r="A18" s="12" t="s">
        <v>194</v>
      </c>
      <c r="B18" s="13">
        <f t="shared" si="0"/>
        <v>44363</v>
      </c>
      <c r="C18" s="30" t="s">
        <v>23</v>
      </c>
      <c r="D18" s="40">
        <f>IFERROR(INT(TRIM(SUBSTITUTE(VLOOKUP($A18&amp;"*",各都道府県の状況!$A:$I,D$3,FALSE), "※5", ""))), "")</f>
        <v>64705</v>
      </c>
      <c r="E18" s="40">
        <f>IFERROR(INT(TRIM(SUBSTITUTE(VLOOKUP($A18&amp;"*",各都道府県の状況!$A:$I,E$3,FALSE), "※5", ""))), "")</f>
        <v>989483</v>
      </c>
      <c r="F18" s="40">
        <f>IFERROR(INT(TRIM(SUBSTITUTE(VLOOKUP($A18&amp;"*",各都道府県の状況!$A:$I,F$3,FALSE), "※5", ""))), "")</f>
        <v>62138</v>
      </c>
      <c r="G18" s="40">
        <f>IFERROR(INT(TRIM(SUBSTITUTE(VLOOKUP($A18&amp;"*",各都道府県の状況!$A:$I,G$3,FALSE), "※5", ""))), "")</f>
        <v>930</v>
      </c>
      <c r="H18" s="40">
        <f>IFERROR(INT(TRIM(SUBSTITUTE(VLOOKUP($A18&amp;"*",各都道府県の状況!$A:$I,H$3,FALSE), "※5", ""))), "")</f>
        <v>1637</v>
      </c>
      <c r="I18" s="40">
        <f>IFERROR(INT(TRIM(SUBSTITUTE(VLOOKUP($A18&amp;"*",各都道府県の状況!$A:$I,I$3,FALSE), "※5", ""))), "")</f>
        <v>45</v>
      </c>
    </row>
    <row r="19" spans="1:9" x14ac:dyDescent="0.55000000000000004">
      <c r="A19" s="12" t="s">
        <v>195</v>
      </c>
      <c r="B19" s="13">
        <f t="shared" si="0"/>
        <v>44363</v>
      </c>
      <c r="C19" s="30" t="s">
        <v>24</v>
      </c>
      <c r="D19" s="40">
        <f>IFERROR(INT(TRIM(SUBSTITUTE(VLOOKUP($A19&amp;"*",各都道府県の状況!$A:$I,D$3,FALSE), "※5", ""))), "")</f>
        <v>3376</v>
      </c>
      <c r="E19" s="40">
        <f>IFERROR(INT(TRIM(SUBSTITUTE(VLOOKUP($A19&amp;"*",各都道府県の状況!$A:$I,E$3,FALSE), "※5", ""))), "")</f>
        <v>158429</v>
      </c>
      <c r="F19" s="40">
        <f>IFERROR(INT(TRIM(SUBSTITUTE(VLOOKUP($A19&amp;"*",各都道府県の状況!$A:$I,F$3,FALSE), "※5", ""))), "")</f>
        <v>3215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114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44363</v>
      </c>
      <c r="C20" s="30" t="s">
        <v>25</v>
      </c>
      <c r="D20" s="40">
        <f>IFERROR(INT(TRIM(SUBSTITUTE(VLOOKUP($A20&amp;"*",各都道府県の状況!$A:$I,D$3,FALSE), "※5", ""))), "")</f>
        <v>1974</v>
      </c>
      <c r="E20" s="40">
        <f>IFERROR(INT(TRIM(SUBSTITUTE(VLOOKUP($A20&amp;"*",各都道府県の状況!$A:$I,E$3,FALSE), "※5", ""))), "")</f>
        <v>69571</v>
      </c>
      <c r="F20" s="40">
        <f>IFERROR(INT(TRIM(SUBSTITUTE(VLOOKUP($A20&amp;"*",各都道府県の状況!$A:$I,F$3,FALSE), "※5", ""))), "")</f>
        <v>1881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56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44363</v>
      </c>
      <c r="C21" s="30" t="s">
        <v>26</v>
      </c>
      <c r="D21" s="40">
        <f>IFERROR(INT(TRIM(SUBSTITUTE(VLOOKUP($A21&amp;"*",各都道府県の状況!$A:$I,D$3,FALSE), "※5", ""))), "")</f>
        <v>3887</v>
      </c>
      <c r="E21" s="40">
        <f>IFERROR(INT(TRIM(SUBSTITUTE(VLOOKUP($A21&amp;"*",各都道府県の状況!$A:$I,E$3,FALSE), "※5", ""))), "")</f>
        <v>114608</v>
      </c>
      <c r="F21" s="40">
        <f>IFERROR(INT(TRIM(SUBSTITUTE(VLOOKUP($A21&amp;"*",各都道府県の状況!$A:$I,F$3,FALSE), "※5", ""))), "")</f>
        <v>3684</v>
      </c>
      <c r="G21" s="40">
        <f>IFERROR(INT(TRIM(SUBSTITUTE(VLOOKUP($A21&amp;"*",各都道府県の状況!$A:$I,G$3,FALSE), "※5", ""))), "")</f>
        <v>112</v>
      </c>
      <c r="H21" s="40">
        <f>IFERROR(INT(TRIM(SUBSTITUTE(VLOOKUP($A21&amp;"*",各都道府県の状況!$A:$I,H$3,FALSE), "※5", ""))), "")</f>
        <v>88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44363</v>
      </c>
      <c r="C22" s="30" t="s">
        <v>27</v>
      </c>
      <c r="D22" s="40">
        <f>IFERROR(INT(TRIM(SUBSTITUTE(VLOOKUP($A22&amp;"*",各都道府県の状況!$A:$I,D$3,FALSE), "※5", ""))), "")</f>
        <v>1072</v>
      </c>
      <c r="E22" s="40">
        <f>IFERROR(INT(TRIM(SUBSTITUTE(VLOOKUP($A22&amp;"*",各都道府県の状況!$A:$I,E$3,FALSE), "※5", ""))), "")</f>
        <v>62239</v>
      </c>
      <c r="F22" s="40">
        <f>IFERROR(INT(TRIM(SUBSTITUTE(VLOOKUP($A22&amp;"*",各都道府県の状況!$A:$I,F$3,FALSE), "※5", ""))), "")</f>
        <v>1014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44363</v>
      </c>
      <c r="C23" s="30" t="s">
        <v>28</v>
      </c>
      <c r="D23" s="40">
        <f>IFERROR(INT(TRIM(SUBSTITUTE(VLOOKUP($A23&amp;"*",各都道府県の状況!$A:$I,D$3,FALSE), "※5", ""))), "")</f>
        <v>1862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1620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222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44363</v>
      </c>
      <c r="C24" s="30" t="s">
        <v>29</v>
      </c>
      <c r="D24" s="40">
        <f>IFERROR(INT(TRIM(SUBSTITUTE(VLOOKUP($A24&amp;"*",各都道府県の状況!$A:$I,D$3,FALSE), "※5", ""))), "")</f>
        <v>4944</v>
      </c>
      <c r="E24" s="40">
        <f>IFERROR(INT(TRIM(SUBSTITUTE(VLOOKUP($A24&amp;"*",各都道府県の状況!$A:$I,E$3,FALSE), "※5", ""))), "")</f>
        <v>193216</v>
      </c>
      <c r="F24" s="40">
        <f>IFERROR(INT(TRIM(SUBSTITUTE(VLOOKUP($A24&amp;"*",各都道府県の状況!$A:$I,F$3,FALSE), "※5", ""))), "")</f>
        <v>4835</v>
      </c>
      <c r="G24" s="40">
        <f>IFERROR(INT(TRIM(SUBSTITUTE(VLOOKUP($A24&amp;"*",各都道府県の状況!$A:$I,G$3,FALSE), "※5", ""))), "")</f>
        <v>90</v>
      </c>
      <c r="H24" s="40">
        <f>IFERROR(INT(TRIM(SUBSTITUTE(VLOOKUP($A24&amp;"*",各都道府県の状況!$A:$I,H$3,FALSE), "※5", ""))), "")</f>
        <v>92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44363</v>
      </c>
      <c r="C25" s="30" t="s">
        <v>30</v>
      </c>
      <c r="D25" s="40">
        <f>IFERROR(INT(TRIM(SUBSTITUTE(VLOOKUP($A25&amp;"*",各都道府県の状況!$A:$I,D$3,FALSE), "※5", ""))), "")</f>
        <v>9305</v>
      </c>
      <c r="E25" s="40">
        <f>IFERROR(INT(TRIM(SUBSTITUTE(VLOOKUP($A25&amp;"*",各都道府県の状況!$A:$I,E$3,FALSE), "※5", ""))), "")</f>
        <v>258148</v>
      </c>
      <c r="F25" s="40">
        <f>IFERROR(INT(TRIM(SUBSTITUTE(VLOOKUP($A25&amp;"*",各都道府県の状況!$A:$I,F$3,FALSE), "※5", ""))), "")</f>
        <v>8854</v>
      </c>
      <c r="G25" s="40">
        <f>IFERROR(INT(TRIM(SUBSTITUTE(VLOOKUP($A25&amp;"*",各都道府県の状況!$A:$I,G$3,FALSE), "※5", ""))), "")</f>
        <v>182</v>
      </c>
      <c r="H25" s="40">
        <f>IFERROR(INT(TRIM(SUBSTITUTE(VLOOKUP($A25&amp;"*",各都道府県の状況!$A:$I,H$3,FALSE), "※5", ""))), "")</f>
        <v>269</v>
      </c>
      <c r="I25" s="40">
        <f>IFERROR(INT(TRIM(SUBSTITUTE(VLOOKUP($A25&amp;"*",各都道府県の状況!$A:$I,I$3,FALSE), "※5", ""))), "")</f>
        <v>12</v>
      </c>
    </row>
    <row r="26" spans="1:9" x14ac:dyDescent="0.55000000000000004">
      <c r="A26" s="12" t="s">
        <v>202</v>
      </c>
      <c r="B26" s="13">
        <f t="shared" si="0"/>
        <v>44363</v>
      </c>
      <c r="C26" s="30" t="s">
        <v>31</v>
      </c>
      <c r="D26" s="40">
        <f>IFERROR(INT(TRIM(SUBSTITUTE(VLOOKUP($A26&amp;"*",各都道府県の状況!$A:$I,D$3,FALSE), "※5", ""))), "")</f>
        <v>8912</v>
      </c>
      <c r="E26" s="40">
        <f>IFERROR(INT(TRIM(SUBSTITUTE(VLOOKUP($A26&amp;"*",各都道府県の状況!$A:$I,E$3,FALSE), "※5", ""))), "")</f>
        <v>382702</v>
      </c>
      <c r="F26" s="40">
        <f>IFERROR(INT(TRIM(SUBSTITUTE(VLOOKUP($A26&amp;"*",各都道府県の状況!$A:$I,F$3,FALSE), "※5", ""))), "")</f>
        <v>8418</v>
      </c>
      <c r="G26" s="40">
        <f>IFERROR(INT(TRIM(SUBSTITUTE(VLOOKUP($A26&amp;"*",各都道府県の状況!$A:$I,G$3,FALSE), "※5", ""))), "")</f>
        <v>145</v>
      </c>
      <c r="H26" s="40">
        <f>IFERROR(INT(TRIM(SUBSTITUTE(VLOOKUP($A26&amp;"*",各都道府県の状況!$A:$I,H$3,FALSE), "※5", ""))), "")</f>
        <v>349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44363</v>
      </c>
      <c r="C27" s="30" t="s">
        <v>32</v>
      </c>
      <c r="D27" s="40">
        <f>IFERROR(INT(TRIM(SUBSTITUTE(VLOOKUP($A27&amp;"*",各都道府県の状況!$A:$I,D$3,FALSE), "※5", ""))), "")</f>
        <v>49961</v>
      </c>
      <c r="E27" s="40">
        <f>IFERROR(INT(TRIM(SUBSTITUTE(VLOOKUP($A27&amp;"*",各都道府県の状況!$A:$I,E$3,FALSE), "※5", ""))), "")</f>
        <v>782045</v>
      </c>
      <c r="F27" s="40">
        <f>IFERROR(INT(TRIM(SUBSTITUTE(VLOOKUP($A27&amp;"*",各都道府県の状況!$A:$I,F$3,FALSE), "※5", ""))), "")</f>
        <v>46772</v>
      </c>
      <c r="G27" s="40">
        <f>IFERROR(INT(TRIM(SUBSTITUTE(VLOOKUP($A27&amp;"*",各都道府県の状況!$A:$I,G$3,FALSE), "※5", ""))), "")</f>
        <v>901</v>
      </c>
      <c r="H27" s="40">
        <f>IFERROR(INT(TRIM(SUBSTITUTE(VLOOKUP($A27&amp;"*",各都道府県の状況!$A:$I,H$3,FALSE), "※5", ""))), "")</f>
        <v>2288</v>
      </c>
      <c r="I27" s="40">
        <f>IFERROR(INT(TRIM(SUBSTITUTE(VLOOKUP($A27&amp;"*",各都道府県の状況!$A:$I,I$3,FALSE), "※5", ""))), "")</f>
        <v>74</v>
      </c>
    </row>
    <row r="28" spans="1:9" x14ac:dyDescent="0.55000000000000004">
      <c r="A28" s="12" t="s">
        <v>204</v>
      </c>
      <c r="B28" s="13">
        <f t="shared" si="0"/>
        <v>44363</v>
      </c>
      <c r="C28" s="30" t="s">
        <v>33</v>
      </c>
      <c r="D28" s="40">
        <f>IFERROR(INT(TRIM(SUBSTITUTE(VLOOKUP($A28&amp;"*",各都道府県の状況!$A:$I,D$3,FALSE), "※5", ""))), "")</f>
        <v>5160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5032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155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44363</v>
      </c>
      <c r="C29" s="30" t="s">
        <v>34</v>
      </c>
      <c r="D29" s="40">
        <f>IFERROR(INT(TRIM(SUBSTITUTE(VLOOKUP($A29&amp;"*",各都道府県の状況!$A:$I,D$3,FALSE), "※5", ""))), "")</f>
        <v>5449</v>
      </c>
      <c r="E29" s="40">
        <f>IFERROR(INT(TRIM(SUBSTITUTE(VLOOKUP($A29&amp;"*",各都道府県の状況!$A:$I,E$3,FALSE), "※5", ""))), "")</f>
        <v>142901</v>
      </c>
      <c r="F29" s="40">
        <f>IFERROR(INT(TRIM(SUBSTITUTE(VLOOKUP($A29&amp;"*",各都道府県の状況!$A:$I,F$3,FALSE), "※5", ""))), "")</f>
        <v>5155</v>
      </c>
      <c r="G29" s="40">
        <f>IFERROR(INT(TRIM(SUBSTITUTE(VLOOKUP($A29&amp;"*",各都道府県の状況!$A:$I,G$3,FALSE), "※5", ""))), "")</f>
        <v>87</v>
      </c>
      <c r="H29" s="40">
        <f>IFERROR(INT(TRIM(SUBSTITUTE(VLOOKUP($A29&amp;"*",各都道府県の状況!$A:$I,H$3,FALSE), "※5", ""))), "")</f>
        <v>207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44363</v>
      </c>
      <c r="C30" s="30" t="s">
        <v>35</v>
      </c>
      <c r="D30" s="40">
        <f>IFERROR(INT(TRIM(SUBSTITUTE(VLOOKUP($A30&amp;"*",各都道府県の状況!$A:$I,D$3,FALSE), "※5", ""))), "")</f>
        <v>16398</v>
      </c>
      <c r="E30" s="40">
        <f>IFERROR(INT(TRIM(SUBSTITUTE(VLOOKUP($A30&amp;"*",各都道府県の状況!$A:$I,E$3,FALSE), "※5", ""))), "")</f>
        <v>271451</v>
      </c>
      <c r="F30" s="40">
        <f>IFERROR(INT(TRIM(SUBSTITUTE(VLOOKUP($A30&amp;"*",各都道府県の状況!$A:$I,F$3,FALSE), "※5", ""))), "")</f>
        <v>15798</v>
      </c>
      <c r="G30" s="40">
        <f>IFERROR(INT(TRIM(SUBSTITUTE(VLOOKUP($A30&amp;"*",各都道府県の状況!$A:$I,G$3,FALSE), "※5", ""))), "")</f>
        <v>232</v>
      </c>
      <c r="H30" s="40">
        <f>IFERROR(INT(TRIM(SUBSTITUTE(VLOOKUP($A30&amp;"*",各都道府県の状況!$A:$I,H$3,FALSE), "※5", ""))), "")</f>
        <v>345</v>
      </c>
      <c r="I30" s="40">
        <f>IFERROR(INT(TRIM(SUBSTITUTE(VLOOKUP($A30&amp;"*",各都道府県の状況!$A:$I,I$3,FALSE), "※5", ""))), "")</f>
        <v>19</v>
      </c>
    </row>
    <row r="31" spans="1:9" x14ac:dyDescent="0.55000000000000004">
      <c r="A31" s="12" t="s">
        <v>207</v>
      </c>
      <c r="B31" s="13">
        <f t="shared" si="0"/>
        <v>44363</v>
      </c>
      <c r="C31" s="30" t="s">
        <v>36</v>
      </c>
      <c r="D31" s="40">
        <f>IFERROR(INT(TRIM(SUBSTITUTE(VLOOKUP($A31&amp;"*",各都道府県の状況!$A:$I,D$3,FALSE), "※5", ""))), "")</f>
        <v>102049</v>
      </c>
      <c r="E31" s="40">
        <f>IFERROR(INT(TRIM(SUBSTITUTE(VLOOKUP($A31&amp;"*",各都道府県の状況!$A:$I,E$3,FALSE), "※5", ""))), "")</f>
        <v>1993393</v>
      </c>
      <c r="F31" s="40">
        <f>IFERROR(INT(TRIM(SUBSTITUTE(VLOOKUP($A31&amp;"*",各都道府県の状況!$A:$I,F$3,FALSE), "※5", ""))), "")</f>
        <v>95297</v>
      </c>
      <c r="G31" s="40">
        <f>IFERROR(INT(TRIM(SUBSTITUTE(VLOOKUP($A31&amp;"*",各都道府県の状況!$A:$I,G$3,FALSE), "※5", ""))), "")</f>
        <v>2563</v>
      </c>
      <c r="H31" s="40">
        <f>IFERROR(INT(TRIM(SUBSTITUTE(VLOOKUP($A31&amp;"*",各都道府県の状況!$A:$I,H$3,FALSE), "※5", ""))), "")</f>
        <v>3352</v>
      </c>
      <c r="I31" s="40">
        <f>IFERROR(INT(TRIM(SUBSTITUTE(VLOOKUP($A31&amp;"*",各都道府県の状況!$A:$I,I$3,FALSE), "※5", ""))), "")</f>
        <v>189</v>
      </c>
    </row>
    <row r="32" spans="1:9" x14ac:dyDescent="0.55000000000000004">
      <c r="A32" s="12" t="s">
        <v>208</v>
      </c>
      <c r="B32" s="13">
        <f t="shared" si="0"/>
        <v>44363</v>
      </c>
      <c r="C32" s="30" t="s">
        <v>37</v>
      </c>
      <c r="D32" s="40">
        <f>IFERROR(INT(TRIM(SUBSTITUTE(VLOOKUP($A32&amp;"*",各都道府県の状況!$A:$I,D$3,FALSE), "※5", ""))), "")</f>
        <v>40577</v>
      </c>
      <c r="E32" s="40">
        <f>IFERROR(INT(TRIM(SUBSTITUTE(VLOOKUP($A32&amp;"*",各都道府県の状況!$A:$I,E$3,FALSE), "※5", ""))), "")</f>
        <v>486984</v>
      </c>
      <c r="F32" s="40">
        <f>IFERROR(INT(TRIM(SUBSTITUTE(VLOOKUP($A32&amp;"*",各都道府県の状況!$A:$I,F$3,FALSE), "※5", ""))), "")</f>
        <v>38771</v>
      </c>
      <c r="G32" s="40">
        <f>IFERROR(INT(TRIM(SUBSTITUTE(VLOOKUP($A32&amp;"*",各都道府県の状況!$A:$I,G$3,FALSE), "※5", ""))), "")</f>
        <v>1268</v>
      </c>
      <c r="H32" s="40">
        <f>IFERROR(INT(TRIM(SUBSTITUTE(VLOOKUP($A32&amp;"*",各都道府県の状況!$A:$I,H$3,FALSE), "※5", ""))), "")</f>
        <v>543</v>
      </c>
      <c r="I32" s="40">
        <f>IFERROR(INT(TRIM(SUBSTITUTE(VLOOKUP($A32&amp;"*",各都道府県の状況!$A:$I,I$3,FALSE), "※5", ""))), "")</f>
        <v>37</v>
      </c>
    </row>
    <row r="33" spans="1:9" x14ac:dyDescent="0.55000000000000004">
      <c r="A33" s="12" t="s">
        <v>209</v>
      </c>
      <c r="B33" s="13">
        <f t="shared" si="0"/>
        <v>44363</v>
      </c>
      <c r="C33" s="30" t="s">
        <v>38</v>
      </c>
      <c r="D33" s="40">
        <f>IFERROR(INT(TRIM(SUBSTITUTE(VLOOKUP($A33&amp;"*",各都道府県の状況!$A:$I,D$3,FALSE), "※5", ""))), "")</f>
        <v>8108</v>
      </c>
      <c r="E33" s="40">
        <f>IFERROR(INT(TRIM(SUBSTITUTE(VLOOKUP($A33&amp;"*",各都道府県の状況!$A:$I,E$3,FALSE), "※5", ""))), "")</f>
        <v>161120</v>
      </c>
      <c r="F33" s="40">
        <f>IFERROR(INT(TRIM(SUBSTITUTE(VLOOKUP($A33&amp;"*",各都道府県の状況!$A:$I,F$3,FALSE), "※5", ""))), "")</f>
        <v>7840</v>
      </c>
      <c r="G33" s="40">
        <f>IFERROR(INT(TRIM(SUBSTITUTE(VLOOKUP($A33&amp;"*",各都道府県の状況!$A:$I,G$3,FALSE), "※5", ""))), "")</f>
        <v>122</v>
      </c>
      <c r="H33" s="40">
        <f>IFERROR(INT(TRIM(SUBSTITUTE(VLOOKUP($A33&amp;"*",各都道府県の状況!$A:$I,H$3,FALSE), "※5", ""))), "")</f>
        <v>146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44363</v>
      </c>
      <c r="C34" s="30" t="s">
        <v>39</v>
      </c>
      <c r="D34" s="40">
        <f>IFERROR(INT(TRIM(SUBSTITUTE(VLOOKUP($A34&amp;"*",各都道府県の状況!$A:$I,D$3,FALSE), "※5", ""))), "")</f>
        <v>2654</v>
      </c>
      <c r="E34" s="40">
        <f>IFERROR(INT(TRIM(SUBSTITUTE(VLOOKUP($A34&amp;"*",各都道府県の状況!$A:$I,E$3,FALSE), "※5", ""))), "")</f>
        <v>41192</v>
      </c>
      <c r="F34" s="40">
        <f>IFERROR(INT(TRIM(SUBSTITUTE(VLOOKUP($A34&amp;"*",各都道府県の状況!$A:$I,F$3,FALSE), "※5", ""))), "")</f>
        <v>2529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21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44363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80149</v>
      </c>
      <c r="F35" s="40">
        <f>IFERROR(INT(TRIM(SUBSTITUTE(VLOOKUP($A35&amp;"*",各都道府県の状況!$A:$I,F$3,FALSE), "※5", ""))), "")</f>
        <v>453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44363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12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44363</v>
      </c>
      <c r="C37" s="30" t="s">
        <v>42</v>
      </c>
      <c r="D37" s="40">
        <f>IFERROR(INT(TRIM(SUBSTITUTE(VLOOKUP($A37&amp;"*",各都道府県の状況!$A:$I,D$3,FALSE), "※5", ""))), "")</f>
        <v>7564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123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44363</v>
      </c>
      <c r="C38" s="30" t="s">
        <v>43</v>
      </c>
      <c r="D38" s="40">
        <f>IFERROR(INT(TRIM(SUBSTITUTE(VLOOKUP($A38&amp;"*",各都道府県の状況!$A:$I,D$3,FALSE), "※5", ""))), "")</f>
        <v>11275</v>
      </c>
      <c r="E38" s="40">
        <f>IFERROR(INT(TRIM(SUBSTITUTE(VLOOKUP($A38&amp;"*",各都道府県の状況!$A:$I,E$3,FALSE), "※5", ""))), "")</f>
        <v>527692</v>
      </c>
      <c r="F38" s="40">
        <f>IFERROR(INT(TRIM(SUBSTITUTE(VLOOKUP($A38&amp;"*",各都道府県の状況!$A:$I,F$3,FALSE), "※5", ""))), "")</f>
        <v>10716</v>
      </c>
      <c r="G38" s="40">
        <f>IFERROR(INT(TRIM(SUBSTITUTE(VLOOKUP($A38&amp;"*",各都道府県の状況!$A:$I,G$3,FALSE), "※5", ""))), "")</f>
        <v>160</v>
      </c>
      <c r="H38" s="40">
        <f>IFERROR(INT(TRIM(SUBSTITUTE(VLOOKUP($A38&amp;"*",各都道府県の状況!$A:$I,H$3,FALSE), "※5", ""))), "")</f>
        <v>327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44363</v>
      </c>
      <c r="C39" s="30" t="s">
        <v>44</v>
      </c>
      <c r="D39" s="40">
        <f>IFERROR(INT(TRIM(SUBSTITUTE(VLOOKUP($A39&amp;"*",各都道府県の状況!$A:$I,D$3,FALSE), "※5", ""))), "")</f>
        <v>3090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2871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148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44363</v>
      </c>
      <c r="C40" s="30" t="s">
        <v>45</v>
      </c>
      <c r="D40" s="40">
        <f>IFERROR(INT(TRIM(SUBSTITUTE(VLOOKUP($A40&amp;"*",各都道府県の状況!$A:$I,D$3,FALSE), "※5", ""))), "")</f>
        <v>1650</v>
      </c>
      <c r="E40" s="40">
        <f>IFERROR(INT(TRIM(SUBSTITUTE(VLOOKUP($A40&amp;"*",各都道府県の状況!$A:$I,E$3,FALSE), "※5", ""))), "")</f>
        <v>62307</v>
      </c>
      <c r="F40" s="40">
        <f>IFERROR(INT(TRIM(SUBSTITUTE(VLOOKUP($A40&amp;"*",各都道府県の状況!$A:$I,F$3,FALSE), "※5", ""))), "")</f>
        <v>1567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44363</v>
      </c>
      <c r="C41" s="30" t="s">
        <v>46</v>
      </c>
      <c r="D41" s="40">
        <f>IFERROR(INT(TRIM(SUBSTITUTE(VLOOKUP($A41&amp;"*",各都道府県の状況!$A:$I,D$3,FALSE), "※5", ""))), "")</f>
        <v>2078</v>
      </c>
      <c r="E41" s="40">
        <f>IFERROR(INT(TRIM(SUBSTITUTE(VLOOKUP($A41&amp;"*",各都道府県の状況!$A:$I,E$3,FALSE), "※5", ""))), "")</f>
        <v>82197</v>
      </c>
      <c r="F41" s="40">
        <f>IFERROR(INT(TRIM(SUBSTITUTE(VLOOKUP($A41&amp;"*",各都道府県の状況!$A:$I,F$3,FALSE), "※5", ""))), "")</f>
        <v>1999</v>
      </c>
      <c r="G41" s="40">
        <f>IFERROR(INT(TRIM(SUBSTITUTE(VLOOKUP($A41&amp;"*",各都道府県の状況!$A:$I,G$3,FALSE), "※5", ""))), "")</f>
        <v>29</v>
      </c>
      <c r="H41" s="40">
        <f>IFERROR(INT(TRIM(SUBSTITUTE(VLOOKUP($A41&amp;"*",各都道府県の状況!$A:$I,H$3,FALSE), "※5", ""))), "")</f>
        <v>55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44363</v>
      </c>
      <c r="C42" s="30" t="s">
        <v>47</v>
      </c>
      <c r="D42" s="40">
        <f>IFERROR(INT(TRIM(SUBSTITUTE(VLOOKUP($A42&amp;"*",各都道府県の状況!$A:$I,D$3,FALSE), "※5", ""))), "")</f>
        <v>2740</v>
      </c>
      <c r="E42" s="40">
        <f>IFERROR(INT(TRIM(SUBSTITUTE(VLOOKUP($A42&amp;"*",各都道府県の状況!$A:$I,E$3,FALSE), "※5", ""))), "")</f>
        <v>91512</v>
      </c>
      <c r="F42" s="40">
        <f>IFERROR(INT(TRIM(SUBSTITUTE(VLOOKUP($A42&amp;"*",各都道府県の状況!$A:$I,F$3,FALSE), "※5", ""))), "")</f>
        <v>2648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17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44363</v>
      </c>
      <c r="C43" s="30" t="s">
        <v>48</v>
      </c>
      <c r="D43" s="40">
        <f>IFERROR(INT(TRIM(SUBSTITUTE(VLOOKUP($A43&amp;"*",各都道府県の状況!$A:$I,D$3,FALSE), "※5", ""))), "")</f>
        <v>1689</v>
      </c>
      <c r="E43" s="40">
        <f>IFERROR(INT(TRIM(SUBSTITUTE(VLOOKUP($A43&amp;"*",各都道府県の状況!$A:$I,E$3,FALSE), "※5", ""))), "")</f>
        <v>10713</v>
      </c>
      <c r="F43" s="40">
        <f>IFERROR(INT(TRIM(SUBSTITUTE(VLOOKUP($A43&amp;"*",各都道府県の状況!$A:$I,F$3,FALSE), "※5", ""))), "")</f>
        <v>1569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97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44363</v>
      </c>
      <c r="C44" s="30" t="s">
        <v>49</v>
      </c>
      <c r="D44" s="40">
        <f>IFERROR(INT(TRIM(SUBSTITUTE(VLOOKUP($A44&amp;"*",各都道府県の状況!$A:$I,D$3,FALSE), "※5", ""))), "")</f>
        <v>35071</v>
      </c>
      <c r="E44" s="40">
        <f>IFERROR(INT(TRIM(SUBSTITUTE(VLOOKUP($A44&amp;"*",各都道府県の状況!$A:$I,E$3,FALSE), "※5", ""))), "")</f>
        <v>797251</v>
      </c>
      <c r="F44" s="40">
        <f>IFERROR(INT(TRIM(SUBSTITUTE(VLOOKUP($A44&amp;"*",各都道府県の状況!$A:$I,F$3,FALSE), "※5", ""))), "")</f>
        <v>33203</v>
      </c>
      <c r="G44" s="40">
        <f>IFERROR(INT(TRIM(SUBSTITUTE(VLOOKUP($A44&amp;"*",各都道府県の状況!$A:$I,G$3,FALSE), "※5", ""))), "")</f>
        <v>500</v>
      </c>
      <c r="H44" s="40">
        <f>IFERROR(INT(TRIM(SUBSTITUTE(VLOOKUP($A44&amp;"*",各都道府県の状況!$A:$I,H$3,FALSE), "※5", ""))), "")</f>
        <v>1334</v>
      </c>
      <c r="I44" s="40">
        <f>IFERROR(INT(TRIM(SUBSTITUTE(VLOOKUP($A44&amp;"*",各都道府県の状況!$A:$I,I$3,FALSE), "※5", ""))), "")</f>
        <v>43</v>
      </c>
    </row>
    <row r="45" spans="1:9" x14ac:dyDescent="0.55000000000000004">
      <c r="A45" s="12" t="s">
        <v>221</v>
      </c>
      <c r="B45" s="13">
        <f t="shared" si="0"/>
        <v>44363</v>
      </c>
      <c r="C45" s="30" t="s">
        <v>50</v>
      </c>
      <c r="D45" s="40">
        <f>IFERROR(INT(TRIM(SUBSTITUTE(VLOOKUP($A45&amp;"*",各都道府県の状況!$A:$I,D$3,FALSE), "※5", ""))), "")</f>
        <v>2542</v>
      </c>
      <c r="E45" s="40">
        <f>IFERROR(INT(TRIM(SUBSTITUTE(VLOOKUP($A45&amp;"*",各都道府県の状況!$A:$I,E$3,FALSE), "※5", ""))), "")</f>
        <v>53841</v>
      </c>
      <c r="F45" s="40">
        <f>IFERROR(INT(TRIM(SUBSTITUTE(VLOOKUP($A45&amp;"*",各都道府県の状況!$A:$I,F$3,FALSE), "※5", ""))), "")</f>
        <v>2535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19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44363</v>
      </c>
      <c r="C46" s="30" t="s">
        <v>51</v>
      </c>
      <c r="D46" s="40">
        <f>IFERROR(INT(TRIM(SUBSTITUTE(VLOOKUP($A46&amp;"*",各都道府県の状況!$A:$I,D$3,FALSE), "※5", ""))), "")</f>
        <v>3077</v>
      </c>
      <c r="E46" s="40">
        <f>IFERROR(INT(TRIM(SUBSTITUTE(VLOOKUP($A46&amp;"*",各都道府県の状況!$A:$I,E$3,FALSE), "※5", ""))), "")</f>
        <v>119303</v>
      </c>
      <c r="F46" s="40">
        <f>IFERROR(INT(TRIM(SUBSTITUTE(VLOOKUP($A46&amp;"*",各都道府県の状況!$A:$I,F$3,FALSE), "※5", ""))), "")</f>
        <v>2913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95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44363</v>
      </c>
      <c r="C47" s="30" t="s">
        <v>52</v>
      </c>
      <c r="D47" s="40">
        <f>IFERROR(INT(TRIM(SUBSTITUTE(VLOOKUP($A47&amp;"*",各都道府県の状況!$A:$I,D$3,FALSE), "※5", ""))), "")</f>
        <v>6419</v>
      </c>
      <c r="E47" s="40">
        <f>IFERROR(INT(TRIM(SUBSTITUTE(VLOOKUP($A47&amp;"*",各都道府県の状況!$A:$I,E$3,FALSE), "※5", ""))), "")</f>
        <v>80655</v>
      </c>
      <c r="F47" s="40">
        <f>IFERROR(INT(TRIM(SUBSTITUTE(VLOOKUP($A47&amp;"*",各都道府県の状況!$A:$I,F$3,FALSE), "※5", ""))), "")</f>
        <v>6195</v>
      </c>
      <c r="G47" s="40">
        <f>IFERROR(INT(TRIM(SUBSTITUTE(VLOOKUP($A47&amp;"*",各都道府県の状況!$A:$I,G$3,FALSE), "※5", ""))), "")</f>
        <v>111</v>
      </c>
      <c r="H47" s="40">
        <f>IFERROR(INT(TRIM(SUBSTITUTE(VLOOKUP($A47&amp;"*",各都道府県の状況!$A:$I,H$3,FALSE), "※5", ""))), "")</f>
        <v>113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44363</v>
      </c>
      <c r="C48" s="30" t="s">
        <v>53</v>
      </c>
      <c r="D48" s="40">
        <f>IFERROR(INT(TRIM(SUBSTITUTE(VLOOKUP($A48&amp;"*",各都道府県の状況!$A:$I,D$3,FALSE), "※5", ""))), "")</f>
        <v>3473</v>
      </c>
      <c r="E48" s="40">
        <f>IFERROR(INT(TRIM(SUBSTITUTE(VLOOKUP($A48&amp;"*",各都道府県の状況!$A:$I,E$3,FALSE), "※5", ""))), "")</f>
        <v>159829</v>
      </c>
      <c r="F48" s="40">
        <f>IFERROR(INT(TRIM(SUBSTITUTE(VLOOKUP($A48&amp;"*",各都道府県の状況!$A:$I,F$3,FALSE), "※5", ""))), "")</f>
        <v>3348</v>
      </c>
      <c r="G48" s="40">
        <f>IFERROR(INT(TRIM(SUBSTITUTE(VLOOKUP($A48&amp;"*",各都道府県の状況!$A:$I,G$3,FALSE), "※5", ""))), "")</f>
        <v>60</v>
      </c>
      <c r="H48" s="40">
        <f>IFERROR(INT(TRIM(SUBSTITUTE(VLOOKUP($A48&amp;"*",各都道府県の状況!$A:$I,H$3,FALSE), "※5", ""))), "")</f>
        <v>65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44363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43782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44363</v>
      </c>
      <c r="C50" s="30" t="s">
        <v>55</v>
      </c>
      <c r="D50" s="40">
        <f>IFERROR(INT(TRIM(SUBSTITUTE(VLOOKUP($A50&amp;"*",各都道府県の状況!$A:$I,D$3,FALSE), "※5", ""))), "")</f>
        <v>3618</v>
      </c>
      <c r="E50" s="40">
        <f>IFERROR(INT(TRIM(SUBSTITUTE(VLOOKUP($A50&amp;"*",各都道府県の状況!$A:$I,E$3,FALSE), "※5", ""))), "")</f>
        <v>108533</v>
      </c>
      <c r="F50" s="40">
        <f>IFERROR(INT(TRIM(SUBSTITUTE(VLOOKUP($A50&amp;"*",各都道府県の状況!$A:$I,F$3,FALSE), "※5", ""))), "")</f>
        <v>3443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162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44363</v>
      </c>
      <c r="C51" s="30" t="s">
        <v>56</v>
      </c>
      <c r="D51" s="40">
        <f>IFERROR(INT(TRIM(SUBSTITUTE(VLOOKUP($A51&amp;"*",各都道府県の状況!$A:$I,D$3,FALSE), "※5", ""))), "")</f>
        <v>19784</v>
      </c>
      <c r="E51" s="40">
        <f>IFERROR(INT(TRIM(SUBSTITUTE(VLOOKUP($A51&amp;"*",各都道府県の状況!$A:$I,E$3,FALSE), "※5", ""))), "")</f>
        <v>238845</v>
      </c>
      <c r="F51" s="40">
        <f>IFERROR(INT(TRIM(SUBSTITUTE(VLOOKUP($A51&amp;"*",各都道府県の状況!$A:$I,F$3,FALSE), "※5", ""))), "")</f>
        <v>17629</v>
      </c>
      <c r="G51" s="40">
        <f>IFERROR(INT(TRIM(SUBSTITUTE(VLOOKUP($A51&amp;"*",各都道府県の状況!$A:$I,G$3,FALSE), "※5", ""))), "")</f>
        <v>163</v>
      </c>
      <c r="H51" s="40">
        <f>IFERROR(INT(TRIM(SUBSTITUTE(VLOOKUP($A51&amp;"*",各都道府県の状況!$A:$I,H$3,FALSE), "※5", ""))), "")</f>
        <v>1998</v>
      </c>
      <c r="I51" s="40">
        <f>IFERROR(INT(TRIM(SUBSTITUTE(VLOOKUP($A51&amp;"*",各都道府県の状況!$A:$I,I$3,FALSE), "※5", ""))), "")</f>
        <v>68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323</v>
      </c>
      <c r="D4" s="121" t="s">
        <v>324</v>
      </c>
      <c r="E4" s="123" t="s">
        <v>325</v>
      </c>
      <c r="F4" s="124"/>
      <c r="G4" s="125" t="s">
        <v>326</v>
      </c>
      <c r="H4" s="125" t="s">
        <v>327</v>
      </c>
      <c r="I4" s="19"/>
    </row>
    <row r="5" spans="1:9" ht="13.25" customHeight="1" x14ac:dyDescent="0.55000000000000004">
      <c r="B5" s="118"/>
      <c r="C5" s="120"/>
      <c r="D5" s="122"/>
      <c r="E5" s="97" t="s">
        <v>328</v>
      </c>
      <c r="F5" s="98" t="s">
        <v>329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99">
        <v>40721</v>
      </c>
      <c r="D6" s="99">
        <v>743096</v>
      </c>
      <c r="E6" s="99">
        <v>3326</v>
      </c>
      <c r="F6" s="100">
        <v>30</v>
      </c>
      <c r="G6" s="99">
        <v>36402</v>
      </c>
      <c r="H6" s="99">
        <v>1327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9">
        <v>2452</v>
      </c>
      <c r="D7" s="99">
        <v>48455</v>
      </c>
      <c r="E7" s="100">
        <v>49</v>
      </c>
      <c r="F7" s="100">
        <v>0</v>
      </c>
      <c r="G7" s="99">
        <v>2372</v>
      </c>
      <c r="H7" s="100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9">
        <v>1616</v>
      </c>
      <c r="D8" s="99">
        <v>80808</v>
      </c>
      <c r="E8" s="100">
        <v>107</v>
      </c>
      <c r="F8" s="100">
        <v>1</v>
      </c>
      <c r="G8" s="99">
        <v>1463</v>
      </c>
      <c r="H8" s="100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9">
        <v>9050</v>
      </c>
      <c r="D9" s="99">
        <v>151800</v>
      </c>
      <c r="E9" s="100">
        <v>96</v>
      </c>
      <c r="F9" s="100">
        <v>7</v>
      </c>
      <c r="G9" s="99">
        <v>8865</v>
      </c>
      <c r="H9" s="100">
        <v>85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764</v>
      </c>
      <c r="D10" s="99">
        <v>14175</v>
      </c>
      <c r="E10" s="100">
        <v>14</v>
      </c>
      <c r="F10" s="100">
        <v>1</v>
      </c>
      <c r="G10" s="100">
        <v>730</v>
      </c>
      <c r="H10" s="10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9">
        <v>2017</v>
      </c>
      <c r="D11" s="99">
        <v>63255</v>
      </c>
      <c r="E11" s="100">
        <v>48</v>
      </c>
      <c r="F11" s="100">
        <v>3</v>
      </c>
      <c r="G11" s="99">
        <v>1923</v>
      </c>
      <c r="H11" s="100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9">
        <v>4732</v>
      </c>
      <c r="D12" s="99">
        <v>265010</v>
      </c>
      <c r="E12" s="100">
        <v>109</v>
      </c>
      <c r="F12" s="100">
        <v>4</v>
      </c>
      <c r="G12" s="99">
        <v>4465</v>
      </c>
      <c r="H12" s="100">
        <v>158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9">
        <v>10185</v>
      </c>
      <c r="D13" s="99">
        <v>33054</v>
      </c>
      <c r="E13" s="100">
        <v>278</v>
      </c>
      <c r="F13" s="100">
        <v>8</v>
      </c>
      <c r="G13" s="99">
        <v>9747</v>
      </c>
      <c r="H13" s="100">
        <v>160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9">
        <v>6728</v>
      </c>
      <c r="D14" s="99">
        <v>276034</v>
      </c>
      <c r="E14" s="100">
        <v>222</v>
      </c>
      <c r="F14" s="100">
        <v>12</v>
      </c>
      <c r="G14" s="99">
        <v>6426</v>
      </c>
      <c r="H14" s="100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9">
        <v>7993</v>
      </c>
      <c r="D15" s="99">
        <v>185139</v>
      </c>
      <c r="E15" s="100">
        <v>103</v>
      </c>
      <c r="F15" s="100">
        <v>9</v>
      </c>
      <c r="G15" s="99">
        <v>7741</v>
      </c>
      <c r="H15" s="100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9">
        <v>45238</v>
      </c>
      <c r="D16" s="99">
        <v>928154</v>
      </c>
      <c r="E16" s="99">
        <v>1007</v>
      </c>
      <c r="F16" s="100">
        <v>30</v>
      </c>
      <c r="G16" s="99">
        <v>43408</v>
      </c>
      <c r="H16" s="100">
        <v>823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9">
        <v>38693</v>
      </c>
      <c r="D17" s="99">
        <v>645978</v>
      </c>
      <c r="E17" s="100">
        <v>873</v>
      </c>
      <c r="F17" s="100">
        <v>21</v>
      </c>
      <c r="G17" s="99">
        <v>37124</v>
      </c>
      <c r="H17" s="100">
        <v>696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9">
        <v>167416</v>
      </c>
      <c r="D18" s="99">
        <v>2409660</v>
      </c>
      <c r="E18" s="99">
        <v>3402</v>
      </c>
      <c r="F18" s="100">
        <v>45</v>
      </c>
      <c r="G18" s="99">
        <v>161831</v>
      </c>
      <c r="H18" s="99">
        <v>2183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9">
        <v>64705</v>
      </c>
      <c r="D19" s="99">
        <v>989483</v>
      </c>
      <c r="E19" s="99">
        <v>1637</v>
      </c>
      <c r="F19" s="100">
        <v>45</v>
      </c>
      <c r="G19" s="99">
        <v>62138</v>
      </c>
      <c r="H19" s="100">
        <v>930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9">
        <v>3376</v>
      </c>
      <c r="D20" s="99">
        <v>158429</v>
      </c>
      <c r="E20" s="100">
        <v>114</v>
      </c>
      <c r="F20" s="100">
        <v>6</v>
      </c>
      <c r="G20" s="99">
        <v>3215</v>
      </c>
      <c r="H20" s="100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9">
        <v>1974</v>
      </c>
      <c r="D21" s="99">
        <v>69571</v>
      </c>
      <c r="E21" s="100">
        <v>56</v>
      </c>
      <c r="F21" s="100">
        <v>2</v>
      </c>
      <c r="G21" s="99">
        <v>1881</v>
      </c>
      <c r="H21" s="100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9">
        <v>3887</v>
      </c>
      <c r="D22" s="99">
        <v>114608</v>
      </c>
      <c r="E22" s="100">
        <v>88</v>
      </c>
      <c r="F22" s="100">
        <v>2</v>
      </c>
      <c r="G22" s="99">
        <v>3684</v>
      </c>
      <c r="H22" s="100">
        <v>112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9">
        <v>1072</v>
      </c>
      <c r="D23" s="99">
        <v>62239</v>
      </c>
      <c r="E23" s="100">
        <v>24</v>
      </c>
      <c r="F23" s="100">
        <v>0</v>
      </c>
      <c r="G23" s="99">
        <v>1014</v>
      </c>
      <c r="H23" s="10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9">
        <v>1862</v>
      </c>
      <c r="D24" s="99">
        <v>47764</v>
      </c>
      <c r="E24" s="100">
        <v>222</v>
      </c>
      <c r="F24" s="100">
        <v>2</v>
      </c>
      <c r="G24" s="99">
        <v>1620</v>
      </c>
      <c r="H24" s="100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9">
        <v>4944</v>
      </c>
      <c r="D25" s="99">
        <v>193216</v>
      </c>
      <c r="E25" s="100">
        <v>92</v>
      </c>
      <c r="F25" s="100">
        <v>2</v>
      </c>
      <c r="G25" s="99">
        <v>4835</v>
      </c>
      <c r="H25" s="100">
        <v>90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9">
        <v>9305</v>
      </c>
      <c r="D26" s="99">
        <v>258148</v>
      </c>
      <c r="E26" s="100">
        <v>269</v>
      </c>
      <c r="F26" s="100">
        <v>12</v>
      </c>
      <c r="G26" s="99">
        <v>8854</v>
      </c>
      <c r="H26" s="100">
        <v>182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9">
        <v>8912</v>
      </c>
      <c r="D27" s="99">
        <v>382702</v>
      </c>
      <c r="E27" s="100">
        <v>349</v>
      </c>
      <c r="F27" s="100">
        <v>4</v>
      </c>
      <c r="G27" s="99">
        <v>8418</v>
      </c>
      <c r="H27" s="100">
        <v>145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9">
        <v>49961</v>
      </c>
      <c r="D28" s="99">
        <v>782045</v>
      </c>
      <c r="E28" s="99">
        <v>2288</v>
      </c>
      <c r="F28" s="100">
        <v>74</v>
      </c>
      <c r="G28" s="99">
        <v>46772</v>
      </c>
      <c r="H28" s="100">
        <v>901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9">
        <v>5160</v>
      </c>
      <c r="D29" s="99">
        <v>134562</v>
      </c>
      <c r="E29" s="100">
        <v>155</v>
      </c>
      <c r="F29" s="100">
        <v>9</v>
      </c>
      <c r="G29" s="99">
        <v>5032</v>
      </c>
      <c r="H29" s="100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9">
        <v>5449</v>
      </c>
      <c r="D30" s="99">
        <v>142901</v>
      </c>
      <c r="E30" s="100">
        <v>207</v>
      </c>
      <c r="F30" s="100">
        <v>6</v>
      </c>
      <c r="G30" s="99">
        <v>5155</v>
      </c>
      <c r="H30" s="100">
        <v>87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9">
        <v>16398</v>
      </c>
      <c r="D31" s="99">
        <v>271451</v>
      </c>
      <c r="E31" s="100">
        <v>345</v>
      </c>
      <c r="F31" s="100">
        <v>19</v>
      </c>
      <c r="G31" s="99">
        <v>15798</v>
      </c>
      <c r="H31" s="100">
        <v>232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9">
        <v>102049</v>
      </c>
      <c r="D32" s="99">
        <v>1993393</v>
      </c>
      <c r="E32" s="99">
        <v>3352</v>
      </c>
      <c r="F32" s="100">
        <v>189</v>
      </c>
      <c r="G32" s="99">
        <v>95297</v>
      </c>
      <c r="H32" s="99">
        <v>2563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9">
        <v>40577</v>
      </c>
      <c r="D33" s="99">
        <v>486984</v>
      </c>
      <c r="E33" s="100">
        <v>543</v>
      </c>
      <c r="F33" s="100">
        <v>37</v>
      </c>
      <c r="G33" s="99">
        <v>38771</v>
      </c>
      <c r="H33" s="99">
        <v>1268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9">
        <v>8108</v>
      </c>
      <c r="D34" s="99">
        <v>161120</v>
      </c>
      <c r="E34" s="100">
        <v>146</v>
      </c>
      <c r="F34" s="100">
        <v>11</v>
      </c>
      <c r="G34" s="99">
        <v>7840</v>
      </c>
      <c r="H34" s="100">
        <v>122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9">
        <v>2654</v>
      </c>
      <c r="D35" s="99">
        <v>41192</v>
      </c>
      <c r="E35" s="100">
        <v>21</v>
      </c>
      <c r="F35" s="100">
        <v>4</v>
      </c>
      <c r="G35" s="99">
        <v>2529</v>
      </c>
      <c r="H35" s="100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466</v>
      </c>
      <c r="D36" s="99">
        <v>80149</v>
      </c>
      <c r="E36" s="100">
        <v>4</v>
      </c>
      <c r="F36" s="100">
        <v>0</v>
      </c>
      <c r="G36" s="100">
        <v>453</v>
      </c>
      <c r="H36" s="10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0">
        <v>551</v>
      </c>
      <c r="D37" s="99">
        <v>28600</v>
      </c>
      <c r="E37" s="100">
        <v>12</v>
      </c>
      <c r="F37" s="100">
        <v>1</v>
      </c>
      <c r="G37" s="100">
        <v>539</v>
      </c>
      <c r="H37" s="100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9">
        <v>7564</v>
      </c>
      <c r="D38" s="99">
        <v>153838</v>
      </c>
      <c r="E38" s="100">
        <v>269</v>
      </c>
      <c r="F38" s="100">
        <v>7</v>
      </c>
      <c r="G38" s="99">
        <v>7125</v>
      </c>
      <c r="H38" s="100">
        <v>123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9">
        <v>11275</v>
      </c>
      <c r="D39" s="99">
        <v>527692</v>
      </c>
      <c r="E39" s="100">
        <v>327</v>
      </c>
      <c r="F39" s="100">
        <v>18</v>
      </c>
      <c r="G39" s="99">
        <v>10716</v>
      </c>
      <c r="H39" s="100">
        <v>160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9">
        <v>3090</v>
      </c>
      <c r="D40" s="99">
        <v>116931</v>
      </c>
      <c r="E40" s="100">
        <v>148</v>
      </c>
      <c r="F40" s="100">
        <v>2</v>
      </c>
      <c r="G40" s="99">
        <v>2871</v>
      </c>
      <c r="H40" s="100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9">
        <v>1650</v>
      </c>
      <c r="D41" s="99">
        <v>62307</v>
      </c>
      <c r="E41" s="100">
        <v>20</v>
      </c>
      <c r="F41" s="100">
        <v>0</v>
      </c>
      <c r="G41" s="99">
        <v>1567</v>
      </c>
      <c r="H41" s="10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9">
        <v>2078</v>
      </c>
      <c r="D42" s="99">
        <v>82197</v>
      </c>
      <c r="E42" s="100">
        <v>55</v>
      </c>
      <c r="F42" s="100">
        <v>4</v>
      </c>
      <c r="G42" s="99">
        <v>1999</v>
      </c>
      <c r="H42" s="100">
        <v>29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9">
        <v>2740</v>
      </c>
      <c r="D43" s="99">
        <v>91512</v>
      </c>
      <c r="E43" s="100">
        <v>17</v>
      </c>
      <c r="F43" s="100">
        <v>4</v>
      </c>
      <c r="G43" s="99">
        <v>2648</v>
      </c>
      <c r="H43" s="10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9">
        <v>1689</v>
      </c>
      <c r="D44" s="99">
        <v>10713</v>
      </c>
      <c r="E44" s="100">
        <v>97</v>
      </c>
      <c r="F44" s="100">
        <v>8</v>
      </c>
      <c r="G44" s="99">
        <v>1569</v>
      </c>
      <c r="H44" s="100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9">
        <v>35071</v>
      </c>
      <c r="D45" s="99">
        <v>797251</v>
      </c>
      <c r="E45" s="99">
        <v>1334</v>
      </c>
      <c r="F45" s="100">
        <v>43</v>
      </c>
      <c r="G45" s="99">
        <v>33203</v>
      </c>
      <c r="H45" s="100">
        <v>500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9">
        <v>2542</v>
      </c>
      <c r="D46" s="99">
        <v>53841</v>
      </c>
      <c r="E46" s="100">
        <v>19</v>
      </c>
      <c r="F46" s="100">
        <v>1</v>
      </c>
      <c r="G46" s="99">
        <v>2535</v>
      </c>
      <c r="H46" s="100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9">
        <v>3077</v>
      </c>
      <c r="D47" s="99">
        <v>119303</v>
      </c>
      <c r="E47" s="100">
        <v>95</v>
      </c>
      <c r="F47" s="100">
        <v>1</v>
      </c>
      <c r="G47" s="99">
        <v>2913</v>
      </c>
      <c r="H47" s="10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9">
        <v>6419</v>
      </c>
      <c r="D48" s="99">
        <v>80655</v>
      </c>
      <c r="E48" s="100">
        <v>113</v>
      </c>
      <c r="F48" s="100">
        <v>8</v>
      </c>
      <c r="G48" s="99">
        <v>6195</v>
      </c>
      <c r="H48" s="100">
        <v>111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9">
        <v>3473</v>
      </c>
      <c r="D49" s="99">
        <v>159829</v>
      </c>
      <c r="E49" s="100">
        <v>65</v>
      </c>
      <c r="F49" s="100">
        <v>1</v>
      </c>
      <c r="G49" s="99">
        <v>3348</v>
      </c>
      <c r="H49" s="100">
        <v>60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9">
        <v>3056</v>
      </c>
      <c r="D50" s="99">
        <v>43782</v>
      </c>
      <c r="E50" s="100">
        <v>40</v>
      </c>
      <c r="F50" s="100">
        <v>0</v>
      </c>
      <c r="G50" s="99">
        <v>2983</v>
      </c>
      <c r="H50" s="10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9">
        <v>3618</v>
      </c>
      <c r="D51" s="99">
        <v>108533</v>
      </c>
      <c r="E51" s="100">
        <v>162</v>
      </c>
      <c r="F51" s="100">
        <v>2</v>
      </c>
      <c r="G51" s="99">
        <v>3443</v>
      </c>
      <c r="H51" s="100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9">
        <v>19784</v>
      </c>
      <c r="D52" s="99">
        <v>238845</v>
      </c>
      <c r="E52" s="99">
        <v>1998</v>
      </c>
      <c r="F52" s="100">
        <v>68</v>
      </c>
      <c r="G52" s="99">
        <v>17629</v>
      </c>
      <c r="H52" s="100">
        <v>163</v>
      </c>
      <c r="I52" s="25"/>
    </row>
    <row r="53" spans="1:9" ht="12" customHeight="1" x14ac:dyDescent="0.55000000000000004">
      <c r="B53" s="22" t="s">
        <v>276</v>
      </c>
      <c r="C53" s="100">
        <v>149</v>
      </c>
      <c r="D53" s="101" t="s">
        <v>330</v>
      </c>
      <c r="E53" s="100">
        <v>0</v>
      </c>
      <c r="F53" s="101" t="s">
        <v>330</v>
      </c>
      <c r="G53" s="100">
        <v>149</v>
      </c>
      <c r="H53" s="101" t="s">
        <v>330</v>
      </c>
      <c r="I53" s="25"/>
    </row>
    <row r="54" spans="1:9" ht="12" customHeight="1" x14ac:dyDescent="0.55000000000000004">
      <c r="B54" s="21" t="s">
        <v>164</v>
      </c>
      <c r="C54" s="99">
        <v>776290</v>
      </c>
      <c r="D54" s="99">
        <v>14890404</v>
      </c>
      <c r="E54" s="99">
        <v>24317</v>
      </c>
      <c r="F54" s="100">
        <v>763</v>
      </c>
      <c r="G54" s="99">
        <v>737235</v>
      </c>
      <c r="H54" s="99">
        <v>14264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49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305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6" si="0">SUM(D5:G5)</f>
        <v>9556960</v>
      </c>
      <c r="D5" s="71">
        <v>5366267</v>
      </c>
      <c r="E5" s="71">
        <v>22095</v>
      </c>
      <c r="F5" s="71">
        <v>4168598</v>
      </c>
      <c r="G5" s="71">
        <v>0</v>
      </c>
    </row>
    <row r="6" spans="1:8" x14ac:dyDescent="0.55000000000000004">
      <c r="A6" s="102">
        <v>44363</v>
      </c>
      <c r="B6" s="103" t="s">
        <v>309</v>
      </c>
      <c r="C6" s="71">
        <f t="shared" si="0"/>
        <v>118735</v>
      </c>
      <c r="D6" s="71">
        <v>43912</v>
      </c>
      <c r="E6" s="71">
        <v>2782</v>
      </c>
      <c r="F6" s="71">
        <v>72041</v>
      </c>
      <c r="G6" s="71">
        <v>0</v>
      </c>
    </row>
    <row r="7" spans="1:8" x14ac:dyDescent="0.55000000000000004">
      <c r="A7" s="102">
        <v>44362</v>
      </c>
      <c r="B7" s="103" t="s">
        <v>296</v>
      </c>
      <c r="C7" s="71">
        <f t="shared" si="0"/>
        <v>115363</v>
      </c>
      <c r="D7" s="71">
        <v>40459</v>
      </c>
      <c r="E7" s="71">
        <v>2956</v>
      </c>
      <c r="F7" s="71">
        <v>71948</v>
      </c>
      <c r="G7" s="71">
        <v>0</v>
      </c>
    </row>
    <row r="8" spans="1:8" x14ac:dyDescent="0.55000000000000004">
      <c r="A8" s="102">
        <v>44361</v>
      </c>
      <c r="B8" s="103" t="s">
        <v>295</v>
      </c>
      <c r="C8" s="71">
        <f t="shared" si="0"/>
        <v>214965</v>
      </c>
      <c r="D8" s="71">
        <v>85819</v>
      </c>
      <c r="E8" s="71">
        <v>5610</v>
      </c>
      <c r="F8" s="71">
        <v>123536</v>
      </c>
      <c r="G8" s="71">
        <v>0</v>
      </c>
    </row>
    <row r="9" spans="1:8" x14ac:dyDescent="0.55000000000000004">
      <c r="A9" s="102">
        <v>44358</v>
      </c>
      <c r="B9" s="103" t="s">
        <v>307</v>
      </c>
      <c r="C9" s="71">
        <f t="shared" si="0"/>
        <v>147983</v>
      </c>
      <c r="D9" s="71">
        <v>54834</v>
      </c>
      <c r="E9" s="71">
        <v>1669</v>
      </c>
      <c r="F9" s="71">
        <v>91480</v>
      </c>
      <c r="G9" s="71">
        <v>0</v>
      </c>
    </row>
    <row r="10" spans="1:8" x14ac:dyDescent="0.55000000000000004">
      <c r="A10" s="102">
        <v>44357</v>
      </c>
      <c r="B10" s="103" t="s">
        <v>308</v>
      </c>
      <c r="C10" s="71">
        <f t="shared" si="0"/>
        <v>136591</v>
      </c>
      <c r="D10" s="71">
        <v>52250</v>
      </c>
      <c r="E10" s="71">
        <v>1719</v>
      </c>
      <c r="F10" s="71">
        <v>82622</v>
      </c>
      <c r="G10" s="71">
        <v>0</v>
      </c>
    </row>
    <row r="11" spans="1:8" x14ac:dyDescent="0.55000000000000004">
      <c r="A11" s="102">
        <v>44356</v>
      </c>
      <c r="B11" s="103" t="s">
        <v>309</v>
      </c>
      <c r="C11" s="71">
        <f t="shared" si="0"/>
        <v>167384</v>
      </c>
      <c r="D11" s="71">
        <v>67694</v>
      </c>
      <c r="E11" s="71">
        <v>1047</v>
      </c>
      <c r="F11" s="71">
        <v>98643</v>
      </c>
      <c r="G11" s="71">
        <v>0</v>
      </c>
    </row>
    <row r="12" spans="1:8" x14ac:dyDescent="0.55000000000000004">
      <c r="A12" s="102">
        <v>44355</v>
      </c>
      <c r="B12" s="103" t="s">
        <v>296</v>
      </c>
      <c r="C12" s="71">
        <f t="shared" si="0"/>
        <v>161922</v>
      </c>
      <c r="D12" s="71">
        <v>71689</v>
      </c>
      <c r="E12" s="71">
        <v>990</v>
      </c>
      <c r="F12" s="71">
        <v>89243</v>
      </c>
      <c r="G12" s="71">
        <v>0</v>
      </c>
    </row>
    <row r="13" spans="1:8" x14ac:dyDescent="0.55000000000000004">
      <c r="A13" s="102">
        <v>44354</v>
      </c>
      <c r="B13" s="103" t="s">
        <v>295</v>
      </c>
      <c r="C13" s="71">
        <f t="shared" si="0"/>
        <v>239337</v>
      </c>
      <c r="D13" s="71">
        <v>104435</v>
      </c>
      <c r="E13" s="71">
        <v>2146</v>
      </c>
      <c r="F13" s="71">
        <v>132756</v>
      </c>
      <c r="G13" s="71">
        <v>0</v>
      </c>
    </row>
    <row r="14" spans="1:8" x14ac:dyDescent="0.55000000000000004">
      <c r="A14" s="102">
        <v>44351</v>
      </c>
      <c r="B14" s="103" t="s">
        <v>307</v>
      </c>
      <c r="C14" s="71">
        <f t="shared" si="0"/>
        <v>159203</v>
      </c>
      <c r="D14" s="71">
        <v>62634</v>
      </c>
      <c r="E14" s="71">
        <v>929</v>
      </c>
      <c r="F14" s="71">
        <v>95640</v>
      </c>
      <c r="G14" s="71">
        <v>0</v>
      </c>
    </row>
    <row r="15" spans="1:8" x14ac:dyDescent="0.55000000000000004">
      <c r="A15" s="75">
        <v>44350</v>
      </c>
      <c r="B15" s="73" t="s">
        <v>308</v>
      </c>
      <c r="C15" s="71">
        <f t="shared" si="0"/>
        <v>143157</v>
      </c>
      <c r="D15" s="71">
        <v>59654</v>
      </c>
      <c r="E15" s="71">
        <v>112</v>
      </c>
      <c r="F15" s="71">
        <v>83391</v>
      </c>
      <c r="G15" s="71">
        <v>0</v>
      </c>
    </row>
    <row r="16" spans="1:8" x14ac:dyDescent="0.55000000000000004">
      <c r="A16" s="75">
        <v>44349</v>
      </c>
      <c r="B16" s="73" t="s">
        <v>309</v>
      </c>
      <c r="C16" s="71">
        <f t="shared" si="0"/>
        <v>159126</v>
      </c>
      <c r="D16" s="71">
        <v>71140</v>
      </c>
      <c r="E16" s="71">
        <v>316</v>
      </c>
      <c r="F16" s="71">
        <v>87670</v>
      </c>
      <c r="G16" s="71">
        <v>0</v>
      </c>
    </row>
    <row r="17" spans="1:7" x14ac:dyDescent="0.55000000000000004">
      <c r="A17" s="75">
        <v>44348</v>
      </c>
      <c r="B17" s="73" t="s">
        <v>296</v>
      </c>
      <c r="C17" s="71">
        <f t="shared" ref="C17:C47" si="1">SUM(D17:G17)</f>
        <v>159057</v>
      </c>
      <c r="D17" s="71">
        <v>66264</v>
      </c>
      <c r="E17" s="71">
        <v>123</v>
      </c>
      <c r="F17" s="71">
        <v>92670</v>
      </c>
      <c r="G17" s="71">
        <v>0</v>
      </c>
    </row>
    <row r="18" spans="1:7" x14ac:dyDescent="0.55000000000000004">
      <c r="A18" s="75">
        <v>44347</v>
      </c>
      <c r="B18" s="73" t="s">
        <v>295</v>
      </c>
      <c r="C18" s="71">
        <f t="shared" si="1"/>
        <v>273255</v>
      </c>
      <c r="D18" s="71">
        <v>131423</v>
      </c>
      <c r="E18" s="71">
        <v>582</v>
      </c>
      <c r="F18" s="71">
        <v>141250</v>
      </c>
      <c r="G18" s="71">
        <v>0</v>
      </c>
    </row>
    <row r="19" spans="1:7" x14ac:dyDescent="0.55000000000000004">
      <c r="A19" s="75">
        <v>44344</v>
      </c>
      <c r="B19" s="73" t="s">
        <v>307</v>
      </c>
      <c r="C19" s="71">
        <f t="shared" si="1"/>
        <v>164516</v>
      </c>
      <c r="D19" s="71">
        <v>87584</v>
      </c>
      <c r="E19" s="71">
        <v>157</v>
      </c>
      <c r="F19" s="71">
        <v>76775</v>
      </c>
      <c r="G19" s="71">
        <v>0</v>
      </c>
    </row>
    <row r="20" spans="1:7" x14ac:dyDescent="0.55000000000000004">
      <c r="A20" s="75">
        <v>44343</v>
      </c>
      <c r="B20" s="73" t="s">
        <v>308</v>
      </c>
      <c r="C20" s="71">
        <f t="shared" si="1"/>
        <v>145149</v>
      </c>
      <c r="D20" s="71">
        <v>84217</v>
      </c>
      <c r="E20" s="71">
        <v>40</v>
      </c>
      <c r="F20" s="71">
        <v>60892</v>
      </c>
      <c r="G20" s="71">
        <v>0</v>
      </c>
    </row>
    <row r="21" spans="1:7" x14ac:dyDescent="0.55000000000000004">
      <c r="A21" s="75">
        <v>44342</v>
      </c>
      <c r="B21" s="73" t="s">
        <v>309</v>
      </c>
      <c r="C21" s="71">
        <f t="shared" si="1"/>
        <v>142589</v>
      </c>
      <c r="D21" s="71">
        <v>93243</v>
      </c>
      <c r="E21" s="71">
        <v>172</v>
      </c>
      <c r="F21" s="71">
        <v>49174</v>
      </c>
      <c r="G21" s="71">
        <v>0</v>
      </c>
    </row>
    <row r="22" spans="1:7" x14ac:dyDescent="0.55000000000000004">
      <c r="A22" s="75">
        <v>44341</v>
      </c>
      <c r="B22" s="73" t="s">
        <v>296</v>
      </c>
      <c r="C22" s="71">
        <f t="shared" si="1"/>
        <v>139652</v>
      </c>
      <c r="D22" s="71">
        <v>87114</v>
      </c>
      <c r="E22" s="71">
        <v>476</v>
      </c>
      <c r="F22" s="71">
        <v>52062</v>
      </c>
      <c r="G22" s="71">
        <v>0</v>
      </c>
    </row>
    <row r="23" spans="1:7" x14ac:dyDescent="0.55000000000000004">
      <c r="A23" s="75">
        <v>44340</v>
      </c>
      <c r="B23" s="73" t="s">
        <v>295</v>
      </c>
      <c r="C23" s="71">
        <f t="shared" si="1"/>
        <v>330589</v>
      </c>
      <c r="D23" s="71">
        <v>136491</v>
      </c>
      <c r="E23" s="71">
        <v>269</v>
      </c>
      <c r="F23" s="71">
        <v>193829</v>
      </c>
      <c r="G23" s="71">
        <v>0</v>
      </c>
    </row>
    <row r="24" spans="1:7" x14ac:dyDescent="0.55000000000000004">
      <c r="A24" s="75">
        <v>44337</v>
      </c>
      <c r="B24" s="73" t="s">
        <v>307</v>
      </c>
      <c r="C24" s="71">
        <f t="shared" si="1"/>
        <v>249021</v>
      </c>
      <c r="D24" s="71">
        <v>99918</v>
      </c>
      <c r="E24" s="71"/>
      <c r="F24" s="71">
        <v>149103</v>
      </c>
      <c r="G24" s="71"/>
    </row>
    <row r="25" spans="1:7" x14ac:dyDescent="0.55000000000000004">
      <c r="A25" s="75">
        <v>44336</v>
      </c>
      <c r="B25" s="73" t="s">
        <v>308</v>
      </c>
      <c r="C25" s="71">
        <f t="shared" si="1"/>
        <v>190533</v>
      </c>
      <c r="D25" s="71">
        <v>81422</v>
      </c>
      <c r="E25" s="71"/>
      <c r="F25" s="71">
        <v>109111</v>
      </c>
      <c r="G25" s="71"/>
    </row>
    <row r="26" spans="1:7" x14ac:dyDescent="0.55000000000000004">
      <c r="A26" s="75">
        <v>44335</v>
      </c>
      <c r="B26" s="73" t="s">
        <v>309</v>
      </c>
      <c r="C26" s="71">
        <f t="shared" si="1"/>
        <v>267866</v>
      </c>
      <c r="D26" s="71">
        <v>88163</v>
      </c>
      <c r="E26" s="71"/>
      <c r="F26" s="71">
        <v>179703</v>
      </c>
      <c r="G26" s="71"/>
    </row>
    <row r="27" spans="1:7" x14ac:dyDescent="0.55000000000000004">
      <c r="A27" s="75">
        <v>44334</v>
      </c>
      <c r="B27" s="73" t="s">
        <v>296</v>
      </c>
      <c r="C27" s="71">
        <f t="shared" si="1"/>
        <v>250244</v>
      </c>
      <c r="D27" s="71">
        <v>94577</v>
      </c>
      <c r="E27" s="71"/>
      <c r="F27" s="71">
        <v>155667</v>
      </c>
      <c r="G27" s="71"/>
    </row>
    <row r="28" spans="1:7" x14ac:dyDescent="0.55000000000000004">
      <c r="A28" s="75">
        <v>44333</v>
      </c>
      <c r="B28" s="73" t="s">
        <v>295</v>
      </c>
      <c r="C28" s="71">
        <f t="shared" si="1"/>
        <v>349566</v>
      </c>
      <c r="D28" s="71">
        <v>133843</v>
      </c>
      <c r="E28" s="71"/>
      <c r="F28" s="71">
        <v>215723</v>
      </c>
      <c r="G28" s="71"/>
    </row>
    <row r="29" spans="1:7" x14ac:dyDescent="0.55000000000000004">
      <c r="A29" s="75">
        <v>44330</v>
      </c>
      <c r="B29" s="73" t="s">
        <v>307</v>
      </c>
      <c r="C29" s="71">
        <f t="shared" si="1"/>
        <v>242878</v>
      </c>
      <c r="D29" s="71">
        <v>99493</v>
      </c>
      <c r="E29" s="71"/>
      <c r="F29" s="71">
        <v>143385</v>
      </c>
      <c r="G29" s="71"/>
    </row>
    <row r="30" spans="1:7" x14ac:dyDescent="0.55000000000000004">
      <c r="A30" s="75">
        <v>44329</v>
      </c>
      <c r="B30" s="73" t="s">
        <v>308</v>
      </c>
      <c r="C30" s="71">
        <f t="shared" si="1"/>
        <v>219139</v>
      </c>
      <c r="D30" s="71">
        <v>93429</v>
      </c>
      <c r="E30" s="71"/>
      <c r="F30" s="71">
        <v>125710</v>
      </c>
      <c r="G30" s="71"/>
    </row>
    <row r="31" spans="1:7" x14ac:dyDescent="0.55000000000000004">
      <c r="A31" s="75">
        <v>44328</v>
      </c>
      <c r="B31" s="73" t="s">
        <v>309</v>
      </c>
      <c r="C31" s="71">
        <f t="shared" si="1"/>
        <v>181720</v>
      </c>
      <c r="D31" s="71">
        <v>82959</v>
      </c>
      <c r="E31" s="71"/>
      <c r="F31" s="71">
        <v>98761</v>
      </c>
      <c r="G31" s="71"/>
    </row>
    <row r="32" spans="1:7" x14ac:dyDescent="0.55000000000000004">
      <c r="A32" s="75">
        <v>44327</v>
      </c>
      <c r="B32" s="73" t="s">
        <v>310</v>
      </c>
      <c r="C32" s="71">
        <f t="shared" si="1"/>
        <v>168738</v>
      </c>
      <c r="D32" s="71">
        <v>90287</v>
      </c>
      <c r="E32" s="71"/>
      <c r="F32" s="71">
        <v>78451</v>
      </c>
      <c r="G32" s="71"/>
    </row>
    <row r="33" spans="1:7" x14ac:dyDescent="0.55000000000000004">
      <c r="A33" s="75">
        <v>44326</v>
      </c>
      <c r="B33" s="73" t="s">
        <v>295</v>
      </c>
      <c r="C33" s="71">
        <f t="shared" si="1"/>
        <v>223504</v>
      </c>
      <c r="D33" s="71">
        <v>155255</v>
      </c>
      <c r="E33" s="71"/>
      <c r="F33" s="71">
        <v>68249</v>
      </c>
      <c r="G33" s="71"/>
    </row>
    <row r="34" spans="1:7" x14ac:dyDescent="0.55000000000000004">
      <c r="A34" s="75">
        <v>44323</v>
      </c>
      <c r="B34" s="73" t="s">
        <v>307</v>
      </c>
      <c r="C34" s="71">
        <f t="shared" si="1"/>
        <v>140344</v>
      </c>
      <c r="D34" s="71">
        <v>97165</v>
      </c>
      <c r="E34" s="71"/>
      <c r="F34" s="71">
        <v>43179</v>
      </c>
      <c r="G34" s="71"/>
    </row>
    <row r="35" spans="1:7" x14ac:dyDescent="0.55000000000000004">
      <c r="A35" s="75">
        <v>44322</v>
      </c>
      <c r="B35" s="73" t="s">
        <v>308</v>
      </c>
      <c r="C35" s="71">
        <f t="shared" si="1"/>
        <v>331914</v>
      </c>
      <c r="D35" s="71">
        <v>268978</v>
      </c>
      <c r="E35" s="71"/>
      <c r="F35" s="71">
        <v>62936</v>
      </c>
      <c r="G35" s="71"/>
    </row>
    <row r="36" spans="1:7" x14ac:dyDescent="0.55000000000000004">
      <c r="A36" s="75">
        <v>44316</v>
      </c>
      <c r="B36" s="73" t="s">
        <v>307</v>
      </c>
      <c r="C36" s="71">
        <f t="shared" si="1"/>
        <v>274907</v>
      </c>
      <c r="D36" s="71">
        <v>227667</v>
      </c>
      <c r="E36" s="71"/>
      <c r="F36" s="71">
        <v>47240</v>
      </c>
      <c r="G36" s="71"/>
    </row>
    <row r="37" spans="1:7" x14ac:dyDescent="0.55000000000000004">
      <c r="A37" s="75">
        <v>44314</v>
      </c>
      <c r="B37" s="73" t="s">
        <v>309</v>
      </c>
      <c r="C37" s="71">
        <f t="shared" si="1"/>
        <v>238273</v>
      </c>
      <c r="D37" s="71">
        <v>194005</v>
      </c>
      <c r="E37" s="71"/>
      <c r="F37" s="71">
        <v>44268</v>
      </c>
      <c r="G37" s="71"/>
    </row>
    <row r="38" spans="1:7" x14ac:dyDescent="0.55000000000000004">
      <c r="A38" s="75">
        <v>44313</v>
      </c>
      <c r="B38" s="73" t="s">
        <v>296</v>
      </c>
      <c r="C38" s="71">
        <f t="shared" si="1"/>
        <v>203174</v>
      </c>
      <c r="D38" s="71">
        <v>172069</v>
      </c>
      <c r="E38" s="71"/>
      <c r="F38" s="71">
        <v>31105</v>
      </c>
      <c r="G38" s="71"/>
    </row>
    <row r="39" spans="1:7" x14ac:dyDescent="0.55000000000000004">
      <c r="A39" s="75">
        <v>44312</v>
      </c>
      <c r="B39" s="73" t="s">
        <v>311</v>
      </c>
      <c r="C39" s="71">
        <f t="shared" si="1"/>
        <v>263328</v>
      </c>
      <c r="D39" s="71">
        <v>221677</v>
      </c>
      <c r="E39" s="71"/>
      <c r="F39" s="71">
        <v>41651</v>
      </c>
      <c r="G39" s="71"/>
    </row>
    <row r="40" spans="1:7" x14ac:dyDescent="0.55000000000000004">
      <c r="A40" s="75">
        <v>44309</v>
      </c>
      <c r="B40" s="73" t="s">
        <v>312</v>
      </c>
      <c r="C40" s="71">
        <f t="shared" si="1"/>
        <v>177672</v>
      </c>
      <c r="D40" s="71">
        <v>147989</v>
      </c>
      <c r="E40" s="71"/>
      <c r="F40" s="71">
        <v>29683</v>
      </c>
      <c r="G40" s="71"/>
    </row>
    <row r="41" spans="1:7" x14ac:dyDescent="0.55000000000000004">
      <c r="A41" s="75">
        <v>44308</v>
      </c>
      <c r="B41" s="73" t="s">
        <v>313</v>
      </c>
      <c r="C41" s="71">
        <f t="shared" si="1"/>
        <v>150489</v>
      </c>
      <c r="D41" s="71">
        <v>128634</v>
      </c>
      <c r="E41" s="71"/>
      <c r="F41" s="71">
        <v>21855</v>
      </c>
      <c r="G41" s="71"/>
    </row>
    <row r="42" spans="1:7" x14ac:dyDescent="0.55000000000000004">
      <c r="A42" s="75">
        <v>44307</v>
      </c>
      <c r="B42" s="73" t="s">
        <v>314</v>
      </c>
      <c r="C42" s="71">
        <f t="shared" si="1"/>
        <v>152884</v>
      </c>
      <c r="D42" s="71">
        <v>126188</v>
      </c>
      <c r="E42" s="71"/>
      <c r="F42" s="71">
        <v>26696</v>
      </c>
      <c r="G42" s="71"/>
    </row>
    <row r="43" spans="1:7" x14ac:dyDescent="0.55000000000000004">
      <c r="A43" s="75">
        <v>44306</v>
      </c>
      <c r="B43" s="73" t="s">
        <v>296</v>
      </c>
      <c r="C43" s="71">
        <f t="shared" si="1"/>
        <v>126419</v>
      </c>
      <c r="D43" s="71">
        <v>98622</v>
      </c>
      <c r="E43" s="71"/>
      <c r="F43" s="71">
        <v>27797</v>
      </c>
      <c r="G43" s="71"/>
    </row>
    <row r="44" spans="1:7" x14ac:dyDescent="0.55000000000000004">
      <c r="A44" s="86">
        <v>44305</v>
      </c>
      <c r="B44" s="74" t="str">
        <f t="shared" ref="B44:B49" si="2">"("&amp;TEXT(A44,"aaa")&amp;")"</f>
        <v>(月)</v>
      </c>
      <c r="C44" s="71">
        <f t="shared" si="1"/>
        <v>119032</v>
      </c>
      <c r="D44" s="71">
        <v>64725</v>
      </c>
      <c r="E44" s="71"/>
      <c r="F44" s="71">
        <v>54307</v>
      </c>
      <c r="G44" s="71"/>
    </row>
    <row r="45" spans="1:7" x14ac:dyDescent="0.55000000000000004">
      <c r="A45" s="75">
        <v>44302</v>
      </c>
      <c r="B45" s="74" t="str">
        <f t="shared" si="2"/>
        <v>(金)</v>
      </c>
      <c r="C45" s="71">
        <f t="shared" si="1"/>
        <v>69687</v>
      </c>
      <c r="D45" s="71">
        <v>29696</v>
      </c>
      <c r="E45" s="71"/>
      <c r="F45" s="71">
        <v>39991</v>
      </c>
      <c r="G45" s="71"/>
    </row>
    <row r="46" spans="1:7" x14ac:dyDescent="0.55000000000000004">
      <c r="A46" s="75">
        <v>44301</v>
      </c>
      <c r="B46" s="74" t="str">
        <f t="shared" si="2"/>
        <v>(木)</v>
      </c>
      <c r="C46" s="71">
        <f t="shared" si="1"/>
        <v>52620</v>
      </c>
      <c r="D46" s="71">
        <v>16637</v>
      </c>
      <c r="E46" s="71"/>
      <c r="F46" s="71">
        <v>35983</v>
      </c>
      <c r="G46" s="71"/>
    </row>
    <row r="47" spans="1:7" x14ac:dyDescent="0.55000000000000004">
      <c r="A47" s="75">
        <v>44300</v>
      </c>
      <c r="B47" s="74" t="str">
        <f t="shared" si="2"/>
        <v>(水)</v>
      </c>
      <c r="C47" s="71">
        <f t="shared" si="1"/>
        <v>50996</v>
      </c>
      <c r="D47" s="71">
        <v>9569</v>
      </c>
      <c r="E47" s="71"/>
      <c r="F47" s="71">
        <v>41427</v>
      </c>
      <c r="G47" s="71"/>
    </row>
    <row r="48" spans="1:7" x14ac:dyDescent="0.55000000000000004">
      <c r="A48" s="72">
        <v>44299</v>
      </c>
      <c r="B48" s="74" t="str">
        <f t="shared" si="2"/>
        <v>(火)</v>
      </c>
      <c r="C48" s="71">
        <f t="shared" ref="C48:C49" si="3">SUM(D48:G48)</f>
        <v>53986</v>
      </c>
      <c r="D48" s="71">
        <v>13896</v>
      </c>
      <c r="E48" s="71"/>
      <c r="F48" s="71">
        <v>40090</v>
      </c>
      <c r="G48" s="71"/>
    </row>
    <row r="49" spans="1:7" x14ac:dyDescent="0.55000000000000004">
      <c r="A49" s="72">
        <v>44298</v>
      </c>
      <c r="B49" s="74" t="str">
        <f t="shared" si="2"/>
        <v>(月)</v>
      </c>
      <c r="C49" s="71">
        <f t="shared" si="3"/>
        <v>96936</v>
      </c>
      <c r="D49" s="71">
        <v>26850</v>
      </c>
      <c r="E49" s="71"/>
      <c r="F49" s="71">
        <v>70086</v>
      </c>
      <c r="G49" s="71"/>
    </row>
    <row r="50" spans="1:7" x14ac:dyDescent="0.55000000000000004">
      <c r="A50" s="75">
        <v>44317</v>
      </c>
      <c r="B50" s="73" t="str">
        <f t="shared" ref="B49:B69" si="4">"(" &amp; TEXT(A50,"aaa") &amp; ")"</f>
        <v>(土)</v>
      </c>
      <c r="C50" s="71">
        <f t="shared" ref="C49:C69" si="5">SUM(D50:G50)</f>
        <v>25708</v>
      </c>
      <c r="D50" s="85">
        <v>25708</v>
      </c>
      <c r="E50" s="85">
        <v>0</v>
      </c>
      <c r="F50" s="85">
        <v>0</v>
      </c>
      <c r="G50" s="71">
        <v>0</v>
      </c>
    </row>
    <row r="51" spans="1:7" x14ac:dyDescent="0.55000000000000004">
      <c r="A51" s="75">
        <v>44316</v>
      </c>
      <c r="B51" s="73" t="str">
        <f t="shared" si="4"/>
        <v>(金)</v>
      </c>
      <c r="C51" s="71">
        <f t="shared" si="5"/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1"/>
  <sheetViews>
    <sheetView workbookViewId="0">
      <selection activeCell="A3" sqref="A3:G71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297</v>
      </c>
      <c r="B1" s="107"/>
      <c r="C1" s="107"/>
      <c r="D1" s="107"/>
      <c r="E1" s="107"/>
      <c r="F1" s="107"/>
      <c r="G1" s="107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（6月16日時点）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18099427</v>
      </c>
      <c r="D5" s="71">
        <v>14131117</v>
      </c>
      <c r="E5" s="71">
        <v>511576</v>
      </c>
      <c r="F5" s="71">
        <v>3456734</v>
      </c>
      <c r="G5" s="71">
        <v>0</v>
      </c>
    </row>
    <row r="6" spans="1:7" x14ac:dyDescent="0.55000000000000004">
      <c r="A6" s="102">
        <v>44363</v>
      </c>
      <c r="B6" s="73" t="s">
        <v>331</v>
      </c>
      <c r="C6" s="71">
        <v>566014</v>
      </c>
      <c r="D6" s="71">
        <v>286084</v>
      </c>
      <c r="E6" s="71">
        <v>24676</v>
      </c>
      <c r="F6" s="71">
        <v>255254</v>
      </c>
      <c r="G6" s="71">
        <v>0</v>
      </c>
    </row>
    <row r="7" spans="1:7" x14ac:dyDescent="0.55000000000000004">
      <c r="A7" s="102">
        <v>44362</v>
      </c>
      <c r="B7" s="73" t="s">
        <v>332</v>
      </c>
      <c r="C7" s="71">
        <v>681530</v>
      </c>
      <c r="D7" s="71">
        <v>362216</v>
      </c>
      <c r="E7" s="71">
        <v>25110</v>
      </c>
      <c r="F7" s="71">
        <v>294204</v>
      </c>
      <c r="G7" s="71">
        <v>0</v>
      </c>
    </row>
    <row r="8" spans="1:7" x14ac:dyDescent="0.55000000000000004">
      <c r="A8" s="102">
        <v>44361</v>
      </c>
      <c r="B8" s="73" t="s">
        <v>333</v>
      </c>
      <c r="C8" s="71">
        <v>665241</v>
      </c>
      <c r="D8" s="85">
        <v>361524</v>
      </c>
      <c r="E8" s="85">
        <v>25927</v>
      </c>
      <c r="F8" s="85">
        <v>277790</v>
      </c>
      <c r="G8" s="71">
        <v>0</v>
      </c>
    </row>
    <row r="9" spans="1:7" x14ac:dyDescent="0.55000000000000004">
      <c r="A9" s="102">
        <v>44360</v>
      </c>
      <c r="B9" s="73" t="s">
        <v>334</v>
      </c>
      <c r="C9" s="71">
        <v>631113</v>
      </c>
      <c r="D9" s="85">
        <v>380161</v>
      </c>
      <c r="E9" s="85">
        <v>31764</v>
      </c>
      <c r="F9" s="85">
        <v>219188</v>
      </c>
      <c r="G9" s="71">
        <v>0</v>
      </c>
    </row>
    <row r="10" spans="1:7" x14ac:dyDescent="0.55000000000000004">
      <c r="A10" s="102">
        <v>44359</v>
      </c>
      <c r="B10" s="73" t="s">
        <v>335</v>
      </c>
      <c r="C10" s="71">
        <v>657652</v>
      </c>
      <c r="D10" s="85">
        <v>431256</v>
      </c>
      <c r="E10" s="85">
        <v>32708</v>
      </c>
      <c r="F10" s="85">
        <v>193688</v>
      </c>
      <c r="G10" s="71">
        <v>0</v>
      </c>
    </row>
    <row r="11" spans="1:7" x14ac:dyDescent="0.55000000000000004">
      <c r="A11" s="102">
        <v>44358</v>
      </c>
      <c r="B11" s="73" t="s">
        <v>336</v>
      </c>
      <c r="C11" s="71">
        <v>695298</v>
      </c>
      <c r="D11" s="85">
        <v>473562</v>
      </c>
      <c r="E11" s="85">
        <v>28513</v>
      </c>
      <c r="F11" s="85">
        <v>193223</v>
      </c>
      <c r="G11" s="71">
        <v>0</v>
      </c>
    </row>
    <row r="12" spans="1:7" x14ac:dyDescent="0.55000000000000004">
      <c r="A12" s="102">
        <v>44357</v>
      </c>
      <c r="B12" s="73" t="s">
        <v>337</v>
      </c>
      <c r="C12" s="71">
        <v>734591</v>
      </c>
      <c r="D12" s="85">
        <v>485111</v>
      </c>
      <c r="E12" s="85">
        <v>28378</v>
      </c>
      <c r="F12" s="85">
        <v>221102</v>
      </c>
      <c r="G12" s="71">
        <v>0</v>
      </c>
    </row>
    <row r="13" spans="1:7" x14ac:dyDescent="0.55000000000000004">
      <c r="A13" s="102">
        <v>44356</v>
      </c>
      <c r="B13" s="73" t="s">
        <v>331</v>
      </c>
      <c r="C13" s="71">
        <v>745508</v>
      </c>
      <c r="D13" s="85">
        <v>505533</v>
      </c>
      <c r="E13" s="85">
        <v>26845</v>
      </c>
      <c r="F13" s="85">
        <v>213130</v>
      </c>
      <c r="G13" s="71">
        <v>0</v>
      </c>
    </row>
    <row r="14" spans="1:7" x14ac:dyDescent="0.55000000000000004">
      <c r="A14" s="102">
        <v>44355</v>
      </c>
      <c r="B14" s="73" t="s">
        <v>332</v>
      </c>
      <c r="C14" s="71">
        <v>735274</v>
      </c>
      <c r="D14" s="85">
        <v>526954</v>
      </c>
      <c r="E14" s="85">
        <v>29072</v>
      </c>
      <c r="F14" s="85">
        <v>179248</v>
      </c>
      <c r="G14" s="71">
        <v>0</v>
      </c>
    </row>
    <row r="15" spans="1:7" x14ac:dyDescent="0.55000000000000004">
      <c r="A15" s="102">
        <v>44354</v>
      </c>
      <c r="B15" s="73" t="s">
        <v>333</v>
      </c>
      <c r="C15" s="71">
        <v>668558</v>
      </c>
      <c r="D15" s="85">
        <v>489403</v>
      </c>
      <c r="E15" s="85">
        <v>28802</v>
      </c>
      <c r="F15" s="85">
        <v>150353</v>
      </c>
      <c r="G15" s="71">
        <v>0</v>
      </c>
    </row>
    <row r="16" spans="1:7" x14ac:dyDescent="0.55000000000000004">
      <c r="A16" s="75">
        <v>44353</v>
      </c>
      <c r="B16" s="73" t="s">
        <v>334</v>
      </c>
      <c r="C16" s="71">
        <v>613745</v>
      </c>
      <c r="D16" s="85">
        <v>435184</v>
      </c>
      <c r="E16" s="85">
        <v>22755</v>
      </c>
      <c r="F16" s="85">
        <v>155806</v>
      </c>
      <c r="G16" s="71">
        <v>0</v>
      </c>
    </row>
    <row r="17" spans="1:7" x14ac:dyDescent="0.55000000000000004">
      <c r="A17" s="75">
        <v>44352</v>
      </c>
      <c r="B17" s="73" t="s">
        <v>335</v>
      </c>
      <c r="C17" s="71">
        <v>622465</v>
      </c>
      <c r="D17" s="85">
        <v>494233</v>
      </c>
      <c r="E17" s="85">
        <v>20369</v>
      </c>
      <c r="F17" s="85">
        <v>107863</v>
      </c>
      <c r="G17" s="71">
        <v>0</v>
      </c>
    </row>
    <row r="18" spans="1:7" x14ac:dyDescent="0.55000000000000004">
      <c r="A18" s="75">
        <v>44351</v>
      </c>
      <c r="B18" s="73" t="s">
        <v>336</v>
      </c>
      <c r="C18" s="71">
        <v>616778</v>
      </c>
      <c r="D18" s="85">
        <v>505377</v>
      </c>
      <c r="E18" s="85">
        <v>20196</v>
      </c>
      <c r="F18" s="85">
        <v>91205</v>
      </c>
      <c r="G18" s="71">
        <v>0</v>
      </c>
    </row>
    <row r="19" spans="1:7" x14ac:dyDescent="0.55000000000000004">
      <c r="A19" s="75">
        <v>44350</v>
      </c>
      <c r="B19" s="73" t="s">
        <v>337</v>
      </c>
      <c r="C19" s="71">
        <v>658416</v>
      </c>
      <c r="D19" s="85">
        <v>528992</v>
      </c>
      <c r="E19" s="85">
        <v>19992</v>
      </c>
      <c r="F19" s="85">
        <v>109432</v>
      </c>
      <c r="G19" s="71">
        <v>0</v>
      </c>
    </row>
    <row r="20" spans="1:7" x14ac:dyDescent="0.55000000000000004">
      <c r="A20" s="75">
        <v>44349</v>
      </c>
      <c r="B20" s="73" t="s">
        <v>331</v>
      </c>
      <c r="C20" s="71">
        <v>659727</v>
      </c>
      <c r="D20" s="85">
        <v>527515</v>
      </c>
      <c r="E20" s="85">
        <v>19615</v>
      </c>
      <c r="F20" s="85">
        <v>112597</v>
      </c>
      <c r="G20" s="71">
        <v>0</v>
      </c>
    </row>
    <row r="21" spans="1:7" x14ac:dyDescent="0.55000000000000004">
      <c r="A21" s="75">
        <v>44348</v>
      </c>
      <c r="B21" s="73" t="s">
        <v>332</v>
      </c>
      <c r="C21" s="71">
        <v>615955</v>
      </c>
      <c r="D21" s="85">
        <v>509734</v>
      </c>
      <c r="E21" s="85">
        <v>19195</v>
      </c>
      <c r="F21" s="85">
        <v>87026</v>
      </c>
      <c r="G21" s="71">
        <v>0</v>
      </c>
    </row>
    <row r="22" spans="1:7" x14ac:dyDescent="0.55000000000000004">
      <c r="A22" s="75">
        <v>44347</v>
      </c>
      <c r="B22" s="73" t="s">
        <v>333</v>
      </c>
      <c r="C22" s="71">
        <v>547609</v>
      </c>
      <c r="D22" s="85">
        <v>456375</v>
      </c>
      <c r="E22" s="85">
        <v>18432</v>
      </c>
      <c r="F22" s="85">
        <v>72802</v>
      </c>
      <c r="G22" s="71">
        <v>0</v>
      </c>
    </row>
    <row r="23" spans="1:7" x14ac:dyDescent="0.55000000000000004">
      <c r="A23" s="75">
        <v>44346</v>
      </c>
      <c r="B23" s="73" t="s">
        <v>334</v>
      </c>
      <c r="C23" s="71">
        <v>475964</v>
      </c>
      <c r="D23" s="85">
        <v>401441</v>
      </c>
      <c r="E23" s="85">
        <v>15937</v>
      </c>
      <c r="F23" s="85">
        <v>58586</v>
      </c>
      <c r="G23" s="71">
        <v>0</v>
      </c>
    </row>
    <row r="24" spans="1:7" x14ac:dyDescent="0.55000000000000004">
      <c r="A24" s="75">
        <v>44345</v>
      </c>
      <c r="B24" s="73" t="s">
        <v>335</v>
      </c>
      <c r="C24" s="71">
        <v>469944</v>
      </c>
      <c r="D24" s="85">
        <v>408299</v>
      </c>
      <c r="E24" s="85">
        <v>15534</v>
      </c>
      <c r="F24" s="85">
        <v>46111</v>
      </c>
      <c r="G24" s="71">
        <v>0</v>
      </c>
    </row>
    <row r="25" spans="1:7" x14ac:dyDescent="0.55000000000000004">
      <c r="A25" s="75">
        <v>44344</v>
      </c>
      <c r="B25" s="73" t="s">
        <v>336</v>
      </c>
      <c r="C25" s="71">
        <v>497377</v>
      </c>
      <c r="D25" s="85">
        <v>454184</v>
      </c>
      <c r="E25" s="85">
        <v>14267</v>
      </c>
      <c r="F25" s="85">
        <v>28926</v>
      </c>
      <c r="G25" s="71">
        <v>0</v>
      </c>
    </row>
    <row r="26" spans="1:7" x14ac:dyDescent="0.55000000000000004">
      <c r="A26" s="75">
        <v>44343</v>
      </c>
      <c r="B26" s="73" t="s">
        <v>337</v>
      </c>
      <c r="C26" s="71">
        <v>522318</v>
      </c>
      <c r="D26" s="85">
        <v>479367</v>
      </c>
      <c r="E26" s="85">
        <v>12394</v>
      </c>
      <c r="F26" s="85">
        <v>30557</v>
      </c>
      <c r="G26" s="71">
        <v>0</v>
      </c>
    </row>
    <row r="27" spans="1:7" x14ac:dyDescent="0.55000000000000004">
      <c r="A27" s="75">
        <v>44342</v>
      </c>
      <c r="B27" s="73" t="s">
        <v>331</v>
      </c>
      <c r="C27" s="71">
        <v>521729</v>
      </c>
      <c r="D27" s="85">
        <v>501383</v>
      </c>
      <c r="E27" s="85">
        <v>11479</v>
      </c>
      <c r="F27" s="85">
        <v>8867</v>
      </c>
      <c r="G27" s="71">
        <v>0</v>
      </c>
    </row>
    <row r="28" spans="1:7" x14ac:dyDescent="0.55000000000000004">
      <c r="A28" s="75">
        <v>44341</v>
      </c>
      <c r="B28" s="73" t="s">
        <v>332</v>
      </c>
      <c r="C28" s="71">
        <v>466587</v>
      </c>
      <c r="D28" s="85">
        <v>449184</v>
      </c>
      <c r="E28" s="85">
        <v>9790</v>
      </c>
      <c r="F28" s="85">
        <v>7613</v>
      </c>
      <c r="G28" s="71">
        <v>0</v>
      </c>
    </row>
    <row r="29" spans="1:7" x14ac:dyDescent="0.55000000000000004">
      <c r="A29" s="75">
        <v>44340</v>
      </c>
      <c r="B29" s="73" t="s">
        <v>333</v>
      </c>
      <c r="C29" s="71">
        <v>406881</v>
      </c>
      <c r="D29" s="85">
        <v>390062</v>
      </c>
      <c r="E29" s="85">
        <v>9826</v>
      </c>
      <c r="F29" s="85">
        <v>6993</v>
      </c>
      <c r="G29" s="71">
        <v>0</v>
      </c>
    </row>
    <row r="30" spans="1:7" x14ac:dyDescent="0.55000000000000004">
      <c r="A30" s="75">
        <v>44339</v>
      </c>
      <c r="B30" s="73" t="s">
        <v>334</v>
      </c>
      <c r="C30" s="71">
        <v>317591</v>
      </c>
      <c r="D30" s="85">
        <v>297740</v>
      </c>
      <c r="E30" s="85">
        <v>0</v>
      </c>
      <c r="F30" s="85">
        <v>19851</v>
      </c>
      <c r="G30" s="71">
        <v>0</v>
      </c>
    </row>
    <row r="31" spans="1:7" x14ac:dyDescent="0.55000000000000004">
      <c r="A31" s="75">
        <v>44338</v>
      </c>
      <c r="B31" s="73" t="s">
        <v>335</v>
      </c>
      <c r="C31" s="71">
        <v>283059</v>
      </c>
      <c r="D31" s="85">
        <v>257551</v>
      </c>
      <c r="E31" s="85">
        <v>0</v>
      </c>
      <c r="F31" s="85">
        <v>25508</v>
      </c>
      <c r="G31" s="71">
        <v>0</v>
      </c>
    </row>
    <row r="32" spans="1:7" x14ac:dyDescent="0.55000000000000004">
      <c r="A32" s="75">
        <v>44337</v>
      </c>
      <c r="B32" s="73" t="s">
        <v>336</v>
      </c>
      <c r="C32" s="71">
        <v>267787</v>
      </c>
      <c r="D32" s="85">
        <v>242678</v>
      </c>
      <c r="E32" s="85">
        <v>0</v>
      </c>
      <c r="F32" s="85">
        <v>25109</v>
      </c>
      <c r="G32" s="71">
        <v>0</v>
      </c>
    </row>
    <row r="33" spans="1:7" x14ac:dyDescent="0.55000000000000004">
      <c r="A33" s="75">
        <v>44336</v>
      </c>
      <c r="B33" s="73" t="s">
        <v>337</v>
      </c>
      <c r="C33" s="71">
        <v>293505</v>
      </c>
      <c r="D33" s="85">
        <v>279602</v>
      </c>
      <c r="E33" s="85">
        <v>0</v>
      </c>
      <c r="F33" s="85">
        <v>13903</v>
      </c>
      <c r="G33" s="71">
        <v>0</v>
      </c>
    </row>
    <row r="34" spans="1:7" x14ac:dyDescent="0.55000000000000004">
      <c r="A34" s="75">
        <v>44335</v>
      </c>
      <c r="B34" s="73" t="s">
        <v>331</v>
      </c>
      <c r="C34" s="71">
        <v>304791</v>
      </c>
      <c r="D34" s="85">
        <v>271071</v>
      </c>
      <c r="E34" s="85">
        <v>0</v>
      </c>
      <c r="F34" s="85">
        <v>33720</v>
      </c>
      <c r="G34" s="71">
        <v>0</v>
      </c>
    </row>
    <row r="35" spans="1:7" x14ac:dyDescent="0.55000000000000004">
      <c r="A35" s="75">
        <v>44334</v>
      </c>
      <c r="B35" s="73" t="s">
        <v>332</v>
      </c>
      <c r="C35" s="71">
        <v>254666</v>
      </c>
      <c r="D35" s="85">
        <v>220135</v>
      </c>
      <c r="E35" s="85">
        <v>0</v>
      </c>
      <c r="F35" s="85">
        <v>34531</v>
      </c>
      <c r="G35" s="71">
        <v>0</v>
      </c>
    </row>
    <row r="36" spans="1:7" x14ac:dyDescent="0.55000000000000004">
      <c r="A36" s="75">
        <v>44333</v>
      </c>
      <c r="B36" s="73" t="s">
        <v>333</v>
      </c>
      <c r="C36" s="71">
        <v>210536</v>
      </c>
      <c r="D36" s="85">
        <v>185029</v>
      </c>
      <c r="E36" s="85">
        <v>0</v>
      </c>
      <c r="F36" s="85">
        <v>25507</v>
      </c>
      <c r="G36" s="71">
        <v>0</v>
      </c>
    </row>
    <row r="37" spans="1:7" x14ac:dyDescent="0.55000000000000004">
      <c r="A37" s="75">
        <v>44332</v>
      </c>
      <c r="B37" s="73" t="s">
        <v>334</v>
      </c>
      <c r="C37" s="71">
        <v>190524</v>
      </c>
      <c r="D37" s="85">
        <v>175910</v>
      </c>
      <c r="E37" s="85">
        <v>0</v>
      </c>
      <c r="F37" s="85">
        <v>14614</v>
      </c>
      <c r="G37" s="71">
        <v>0</v>
      </c>
    </row>
    <row r="38" spans="1:7" x14ac:dyDescent="0.55000000000000004">
      <c r="A38" s="75">
        <v>44331</v>
      </c>
      <c r="B38" s="73" t="s">
        <v>335</v>
      </c>
      <c r="C38" s="71">
        <v>139275</v>
      </c>
      <c r="D38" s="85">
        <v>122670</v>
      </c>
      <c r="E38" s="85">
        <v>0</v>
      </c>
      <c r="F38" s="85">
        <v>16605</v>
      </c>
      <c r="G38" s="71">
        <v>0</v>
      </c>
    </row>
    <row r="39" spans="1:7" x14ac:dyDescent="0.55000000000000004">
      <c r="A39" s="75">
        <v>44330</v>
      </c>
      <c r="B39" s="73" t="s">
        <v>336</v>
      </c>
      <c r="C39" s="71">
        <v>126921</v>
      </c>
      <c r="D39" s="85">
        <v>108310</v>
      </c>
      <c r="E39" s="85">
        <v>0</v>
      </c>
      <c r="F39" s="85">
        <v>18611</v>
      </c>
      <c r="G39" s="71">
        <v>0</v>
      </c>
    </row>
    <row r="40" spans="1:7" x14ac:dyDescent="0.55000000000000004">
      <c r="A40" s="75">
        <v>44329</v>
      </c>
      <c r="B40" s="73" t="s">
        <v>337</v>
      </c>
      <c r="C40" s="71">
        <v>156094</v>
      </c>
      <c r="D40" s="85">
        <v>131900</v>
      </c>
      <c r="E40" s="85">
        <v>0</v>
      </c>
      <c r="F40" s="85">
        <v>24194</v>
      </c>
      <c r="G40" s="71">
        <v>0</v>
      </c>
    </row>
    <row r="41" spans="1:7" x14ac:dyDescent="0.55000000000000004">
      <c r="A41" s="75">
        <v>44328</v>
      </c>
      <c r="B41" s="73" t="s">
        <v>331</v>
      </c>
      <c r="C41" s="71">
        <v>159812</v>
      </c>
      <c r="D41" s="85">
        <v>134470</v>
      </c>
      <c r="E41" s="85">
        <v>0</v>
      </c>
      <c r="F41" s="85">
        <v>25342</v>
      </c>
      <c r="G41" s="71">
        <v>0</v>
      </c>
    </row>
    <row r="42" spans="1:7" x14ac:dyDescent="0.55000000000000004">
      <c r="A42" s="75">
        <v>44327</v>
      </c>
      <c r="B42" s="73" t="s">
        <v>332</v>
      </c>
      <c r="C42" s="71">
        <v>127270</v>
      </c>
      <c r="D42" s="85">
        <v>105550</v>
      </c>
      <c r="E42" s="85">
        <v>0</v>
      </c>
      <c r="F42" s="85">
        <v>21720</v>
      </c>
      <c r="G42" s="71">
        <v>0</v>
      </c>
    </row>
    <row r="43" spans="1:7" x14ac:dyDescent="0.55000000000000004">
      <c r="A43" s="75">
        <v>44326</v>
      </c>
      <c r="B43" s="73" t="s">
        <v>333</v>
      </c>
      <c r="C43" s="71">
        <v>97202</v>
      </c>
      <c r="D43" s="85">
        <v>83731</v>
      </c>
      <c r="E43" s="85">
        <v>0</v>
      </c>
      <c r="F43" s="85">
        <v>13471</v>
      </c>
      <c r="G43" s="71">
        <v>0</v>
      </c>
    </row>
    <row r="44" spans="1:7" x14ac:dyDescent="0.55000000000000004">
      <c r="A44" s="75">
        <v>44325</v>
      </c>
      <c r="B44" s="73" t="s">
        <v>334</v>
      </c>
      <c r="C44" s="71">
        <v>73743</v>
      </c>
      <c r="D44" s="85">
        <v>67493</v>
      </c>
      <c r="E44" s="85">
        <v>0</v>
      </c>
      <c r="F44" s="85">
        <v>6250</v>
      </c>
      <c r="G44" s="71">
        <v>0</v>
      </c>
    </row>
    <row r="45" spans="1:7" x14ac:dyDescent="0.55000000000000004">
      <c r="A45" s="75">
        <v>44324</v>
      </c>
      <c r="B45" s="73" t="s">
        <v>335</v>
      </c>
      <c r="C45" s="71">
        <v>54898</v>
      </c>
      <c r="D45" s="85">
        <v>50646</v>
      </c>
      <c r="E45" s="85">
        <v>0</v>
      </c>
      <c r="F45" s="85">
        <v>4252</v>
      </c>
      <c r="G45" s="71">
        <v>0</v>
      </c>
    </row>
    <row r="46" spans="1:7" x14ac:dyDescent="0.55000000000000004">
      <c r="A46" s="75">
        <v>44323</v>
      </c>
      <c r="B46" s="73" t="s">
        <v>336</v>
      </c>
      <c r="C46" s="71">
        <v>37389</v>
      </c>
      <c r="D46" s="85">
        <v>32420</v>
      </c>
      <c r="E46" s="85">
        <v>0</v>
      </c>
      <c r="F46" s="85">
        <v>4969</v>
      </c>
      <c r="G46" s="71">
        <v>0</v>
      </c>
    </row>
    <row r="47" spans="1:7" x14ac:dyDescent="0.55000000000000004">
      <c r="A47" s="75">
        <v>44322</v>
      </c>
      <c r="B47" s="73" t="s">
        <v>337</v>
      </c>
      <c r="C47" s="71">
        <v>38468</v>
      </c>
      <c r="D47" s="85">
        <v>33701</v>
      </c>
      <c r="E47" s="85">
        <v>0</v>
      </c>
      <c r="F47" s="85">
        <v>4767</v>
      </c>
      <c r="G47" s="71">
        <v>0</v>
      </c>
    </row>
    <row r="48" spans="1:7" x14ac:dyDescent="0.55000000000000004">
      <c r="A48" s="75">
        <v>44321</v>
      </c>
      <c r="B48" s="73" t="s">
        <v>331</v>
      </c>
      <c r="C48" s="71">
        <v>9051</v>
      </c>
      <c r="D48" s="85">
        <v>8175</v>
      </c>
      <c r="E48" s="85">
        <v>0</v>
      </c>
      <c r="F48" s="85">
        <v>876</v>
      </c>
      <c r="G48" s="71">
        <v>0</v>
      </c>
    </row>
    <row r="49" spans="1:7" x14ac:dyDescent="0.55000000000000004">
      <c r="A49" s="75">
        <v>44320</v>
      </c>
      <c r="B49" s="73" t="s">
        <v>332</v>
      </c>
      <c r="C49" s="71">
        <v>7418</v>
      </c>
      <c r="D49" s="85">
        <v>6812</v>
      </c>
      <c r="E49" s="85">
        <v>0</v>
      </c>
      <c r="F49" s="85">
        <v>606</v>
      </c>
      <c r="G49" s="71">
        <v>0</v>
      </c>
    </row>
    <row r="50" spans="1:7" x14ac:dyDescent="0.55000000000000004">
      <c r="A50" s="75">
        <v>44319</v>
      </c>
      <c r="B50" s="73" t="s">
        <v>333</v>
      </c>
      <c r="C50" s="71">
        <v>6716</v>
      </c>
      <c r="D50" s="85">
        <v>5952</v>
      </c>
      <c r="E50" s="85">
        <v>0</v>
      </c>
      <c r="F50" s="85">
        <v>764</v>
      </c>
      <c r="G50" s="71">
        <v>0</v>
      </c>
    </row>
    <row r="51" spans="1:7" x14ac:dyDescent="0.55000000000000004">
      <c r="A51" s="75">
        <v>44318</v>
      </c>
      <c r="B51" s="73" t="s">
        <v>334</v>
      </c>
      <c r="C51" s="71">
        <v>21100</v>
      </c>
      <c r="D51" s="85">
        <v>21100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44317</v>
      </c>
      <c r="B52" s="73" t="s">
        <v>335</v>
      </c>
      <c r="C52" s="71">
        <v>27667</v>
      </c>
      <c r="D52" s="85">
        <v>27667</v>
      </c>
      <c r="E52" s="85">
        <v>0</v>
      </c>
      <c r="F52" s="85">
        <v>0</v>
      </c>
      <c r="G52" s="71">
        <v>0</v>
      </c>
    </row>
    <row r="53" spans="1:7" x14ac:dyDescent="0.55000000000000004">
      <c r="A53" s="75">
        <v>44316</v>
      </c>
      <c r="B53" s="73" t="s">
        <v>336</v>
      </c>
      <c r="C53" s="71">
        <v>38890</v>
      </c>
      <c r="D53" s="85">
        <v>38890</v>
      </c>
      <c r="E53" s="85">
        <v>0</v>
      </c>
      <c r="F53" s="85">
        <v>0</v>
      </c>
      <c r="G53" s="71">
        <v>0</v>
      </c>
    </row>
    <row r="54" spans="1:7" x14ac:dyDescent="0.55000000000000004">
      <c r="A54" s="75">
        <v>44315</v>
      </c>
      <c r="B54" s="73" t="s">
        <v>337</v>
      </c>
      <c r="C54" s="71">
        <v>13842</v>
      </c>
      <c r="D54" s="85">
        <v>13842</v>
      </c>
      <c r="E54" s="85">
        <v>0</v>
      </c>
      <c r="F54" s="85">
        <v>0</v>
      </c>
      <c r="G54" s="84">
        <v>0</v>
      </c>
    </row>
    <row r="55" spans="1:7" x14ac:dyDescent="0.55000000000000004">
      <c r="A55" s="75">
        <v>44314</v>
      </c>
      <c r="B55" s="73" t="s">
        <v>331</v>
      </c>
      <c r="C55" s="71">
        <v>50530</v>
      </c>
      <c r="D55" s="85">
        <v>50530</v>
      </c>
      <c r="E55" s="85">
        <v>0</v>
      </c>
      <c r="F55" s="85">
        <v>0</v>
      </c>
      <c r="G55" s="84">
        <v>0</v>
      </c>
    </row>
    <row r="56" spans="1:7" x14ac:dyDescent="0.55000000000000004">
      <c r="A56" s="75">
        <v>44313</v>
      </c>
      <c r="B56" s="73" t="s">
        <v>332</v>
      </c>
      <c r="C56" s="71">
        <v>49461</v>
      </c>
      <c r="D56" s="85">
        <v>49461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44312</v>
      </c>
      <c r="B57" s="73" t="s">
        <v>333</v>
      </c>
      <c r="C57" s="71">
        <v>37119</v>
      </c>
      <c r="D57" s="85">
        <v>37119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44311</v>
      </c>
      <c r="B58" s="73" t="s">
        <v>334</v>
      </c>
      <c r="C58" s="71">
        <v>16775</v>
      </c>
      <c r="D58" s="85">
        <v>16775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44310</v>
      </c>
      <c r="B59" s="73" t="s">
        <v>335</v>
      </c>
      <c r="C59" s="71">
        <v>21833</v>
      </c>
      <c r="D59" s="85">
        <v>21833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44309</v>
      </c>
      <c r="B60" s="73" t="s">
        <v>336</v>
      </c>
      <c r="C60" s="71">
        <v>30881</v>
      </c>
      <c r="D60" s="85">
        <v>30881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44308</v>
      </c>
      <c r="B61" s="73" t="s">
        <v>337</v>
      </c>
      <c r="C61" s="71">
        <v>35845</v>
      </c>
      <c r="D61" s="85">
        <v>35845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44307</v>
      </c>
      <c r="B62" s="73" t="s">
        <v>331</v>
      </c>
      <c r="C62" s="71">
        <v>37151</v>
      </c>
      <c r="D62" s="85">
        <v>37151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44306</v>
      </c>
      <c r="B63" s="73" t="s">
        <v>332</v>
      </c>
      <c r="C63" s="71">
        <v>30270</v>
      </c>
      <c r="D63" s="85">
        <v>30270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44305</v>
      </c>
      <c r="B64" s="73" t="s">
        <v>333</v>
      </c>
      <c r="C64" s="71">
        <v>19134</v>
      </c>
      <c r="D64" s="85">
        <v>19134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44304</v>
      </c>
      <c r="B65" s="73" t="s">
        <v>334</v>
      </c>
      <c r="C65" s="71">
        <v>6883</v>
      </c>
      <c r="D65" s="85">
        <v>6883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44303</v>
      </c>
      <c r="B66" s="73" t="s">
        <v>335</v>
      </c>
      <c r="C66" s="71">
        <v>5121</v>
      </c>
      <c r="D66" s="85">
        <v>5121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44302</v>
      </c>
      <c r="B67" s="73" t="s">
        <v>336</v>
      </c>
      <c r="C67" s="71">
        <v>6513</v>
      </c>
      <c r="D67" s="85">
        <v>6513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44301</v>
      </c>
      <c r="B68" s="73" t="s">
        <v>337</v>
      </c>
      <c r="C68" s="71">
        <v>6280</v>
      </c>
      <c r="D68" s="85">
        <v>6280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44300</v>
      </c>
      <c r="B69" s="73" t="s">
        <v>331</v>
      </c>
      <c r="C69" s="71">
        <v>3782</v>
      </c>
      <c r="D69" s="85">
        <v>3782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44299</v>
      </c>
      <c r="B70" s="73" t="s">
        <v>332</v>
      </c>
      <c r="C70" s="71">
        <v>3450</v>
      </c>
      <c r="D70" s="85">
        <v>3450</v>
      </c>
      <c r="E70" s="85">
        <v>0</v>
      </c>
      <c r="F70" s="85">
        <v>0</v>
      </c>
      <c r="G70" s="85">
        <v>0</v>
      </c>
    </row>
    <row r="71" spans="1:7" x14ac:dyDescent="0.55000000000000004">
      <c r="A71" s="75">
        <v>44298</v>
      </c>
      <c r="B71" s="73" t="s">
        <v>333</v>
      </c>
      <c r="C71" s="71">
        <v>3910</v>
      </c>
      <c r="D71" s="85">
        <v>3910</v>
      </c>
      <c r="E71" s="85">
        <v>0</v>
      </c>
      <c r="F71" s="85">
        <v>0</v>
      </c>
      <c r="G71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2021-06-17T14:59:22Z</dcterms:modified>
</cp:coreProperties>
</file>