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AC75264-88CF-4D6E-847D-5FC803C53384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<sst xmlns="http://schemas.openxmlformats.org/spreadsheetml/2006/main" count="33085" uniqueCount="345">
  <si>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</si>
  <si>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</si>
  <si>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</si>
  <si>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</si>
  <si>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</si>
  <si>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</si>
  <si>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</si>
  <si>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</si>
  <si>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</si>
  <si>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</si>
  <si>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</si>
  <si>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</si>
  <si>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</si>
  <si>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</si>
  <si>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</si>
  <si>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</si>
  <si>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</si>
  <si>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</si>
  <si>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</si>
  <si>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</si>
  <si>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</si>
  <si>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</si>
  <si>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</si>
  <si>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</si>
  <si>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</si>
  <si>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</si>
  <si>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</si>
  <si>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</si>
  <si>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</si>
  <si>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</si>
  <si>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</si>
  <si>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</si>
  <si>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</si>
  <si>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</si>
  <si>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</si>
  <si>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</si>
  <si>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</si>
  <si>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</si>
  <si>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</si>
  <si>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</si>
  <si>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</si>
  <si>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</si>
  <si>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</si>
  <si>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</si>
  <si>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</si>
  <si>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</si>
  <si>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</si>
  <si>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</si>
  <si>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</si>
  <si>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</si>
  <si>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</si>
  <si>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</si>
  <si>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</si>
  <si>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</si>
  <si>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</si>
  <si>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</si>
  <si>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</si>
  <si>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</si>
  <si>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</si>
  <si>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</si>
  <si>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</si>
  <si>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</si>
  <si>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</si>
  <si>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</si>
  <si>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</si>
  <si>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</si>
  <si>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</si>
  <si>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</si>
  <si>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</si>
  <si>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</si>
  <si>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</si>
  <si>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</si>
  <si>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</si>
  <si>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</si>
  <si>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</si>
  <si>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</si>
  <si>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</si>
  <si>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</si>
  <si>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</si>
  <si>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</si>
  <si>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</si>
  <si>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</si>
  <si>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</si>
  <si>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</si>
  <si>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</si>
  <si>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</si>
  <si>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</si>
  <si>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</si>
  <si>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</si>
  <si>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</si>
  <si>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</si>
  <si>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</si>
  <si>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</si>
  <si>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</si>
  <si>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</si>
  <si>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</si>
  <si>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</si>
  <si>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</si>
  <si>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</si>
  <si>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</si>
  <si>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</si>
  <si>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</si>
  <si>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</si>
  <si>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</si>
  <si>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</si>
  <si>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</si>
  <si>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</si>
  <si>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</si>
  <si>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</si>
  <si>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</si>
  <si>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</si>
  <si>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</si>
  <si>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</si>
  <si>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</si>
  <si>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</si>
  <si>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</si>
  <si>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</si>
  <si>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</si>
  <si>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</si>
  <si>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</si>
  <si>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</si>
  <si>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</si>
  <si>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</si>
  <si>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</si>
  <si>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</si>
  <si>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</si>
  <si>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</si>
  <si>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</si>
  <si>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</si>
  <si>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</si>
  <si>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</si>
  <si>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</si>
  <si>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</si>
  <si>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</si>
  <si>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</si>
  <si>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</si>
  <si>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</si>
  <si>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</si>
  <si>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</si>
  <si>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</si>
  <si>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</si>
  <si>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</si>
  <si>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</si>
  <si>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</si>
  <si>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</si>
  <si>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</si>
  <si>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</si>
  <si>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</si>
  <si>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</si>
  <si>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</si>
  <si>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</si>
  <si>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</si>
  <si>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</si>
  <si>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</si>
  <si>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</si>
  <si>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</si>
  <si>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</si>
  <si>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</si>
  <si>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</si>
  <si>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</si>
  <si>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</si>
  <si>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</si>
  <si>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</si>
  <si>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</si>
  <si>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</si>
  <si>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</si>
  <si>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</si>
  <si>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</si>
  <si>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</si>
  <si>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</si>
  <si>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</si>
  <si>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</si>
  <si>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</si>
  <si>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</si>
  <si>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</si>
  <si>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</si>
  <si>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</si>
  <si>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</si>
  <si>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</si>
  <si>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</si>
  <si>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</si>
  <si>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</si>
  <si>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</si>
  <si>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</si>
  <si>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</si>
  <si>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</si>
  <si>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</si>
  <si>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</si>
  <si>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</si>
  <si>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</si>
  <si>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</si>
  <si>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</si>
  <si>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</si>
  <si>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</si>
  <si>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</si>
  <si>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</si>
  <si>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</si>
  <si>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</si>
  <si>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</si>
  <si>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</si>
  <si>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</si>
  <si>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</si>
  <si>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</si>
  <si>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</si>
  <si>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</si>
  <si>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</si>
  <si>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</si>
  <si>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</si>
  <si>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</si>
  <si>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</si>
  <si>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</si>
  <si>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</si>
  <si>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</si>
  <si>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</si>
  <si>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</si>
  <si>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</si>
  <si>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</si>
  <si>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</si>
  <si>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</si>
  <si>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</si>
  <si>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</si>
  <si>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</si>
  <si>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</si>
  <si>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</si>
  <si>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</si>
  <si>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</si>
  <si>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</si>
  <si>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</si>
  <si>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</si>
  <si>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</si>
  <si>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</si>
  <si>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</si>
  <si>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</si>
  <si>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</si>
  <si>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</si>
  <si>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</si>
  <si>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</si>
  <si>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</si>
  <si>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</si>
  <si>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</si>
  <si>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</si>
  <si>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</si>
  <si>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</si>
  <si>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</si>
  <si>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</si>
  <si>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</si>
  <si>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</si>
  <si>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</si>
  <si>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</si>
  <si>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</si>
  <si>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</si>
  <si>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</si>
  <si>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</si>
  <si>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</si>
  <si>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</si>
  <si>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</si>
  <si>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</si>
  <si>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</si>
  <si>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</si>
  <si>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</si>
  <si>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</si>
  <si>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</si>
  <si>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</si>
  <si>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</si>
  <si>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</si>
  <si>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</si>
  <si>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</si>
  <si>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</si>
  <si>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</si>
  <si>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</si>
  <si>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</si>
  <si>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</si>
  <si>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</si>
  <si>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</si>
  <si>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</si>
  <si>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</si>
  <si>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</si>
  <si>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</si>
  <si>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</si>
  <si>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</si>
  <si>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</si>
  <si>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</si>
  <si>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</si>
  <si>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</si>
  <si>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</si>
  <si>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</si>
  <si>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</si>
  <si>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</si>
  <si>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</si>
  <si>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</si>
  <si>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</si>
  <si>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</si>
  <si>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</si>
  <si>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</si>
  <si>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</si>
  <si>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</si>
  <si>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</si>
  <si>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</si>
  <si>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</si>
  <si>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</si>
  <si>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</si>
  <si>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</si>
  <si>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</si>
  <si>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</si>
  <si>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</si>
  <si>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</si>
  <si>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</si>
  <si>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</si>
  <si>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</si>
  <si>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</si>
  <si>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</si>
  <si>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</si>
  <si>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</si>
  <si>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</si>
  <si>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</si>
  <si>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</si>
  <si>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</si>
  <si>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</si>
  <si>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</si>
  <si>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</si>
  <si>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</si>
  <si>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</si>
  <si>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</si>
  <si>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</si>
  <si>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</si>
  <si>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</si>
  <si>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</si>
  <si>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</si>
  <si>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</si>
  <si>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</si>
  <si>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</si>
  <si>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</si>
  <si>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並び替え以降</t>
    <rPh sb="0" eb="1">
      <t>ナラ</t>
    </rPh>
    <rPh sb="2" eb="3">
      <t>カ</t>
    </rPh>
    <rPh sb="4" eb="6">
      <t>イコウ</t>
    </rPh>
    <phoneticPr fontId="1"/>
  </si>
  <si>
    <t>https://www.mhlw.go.jp/stf/houdou/houdou_list_202108.html</t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</si>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</sst>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houdou/houdou_list_20210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98"/>
  <sheetViews>
    <sheetView workbookViewId="0">
      <pane ySplit="1" topLeftCell="A1250" activePane="bottomLeft" state="frozen"/>
      <selection activeCell="O1257" sqref="O1257:P1595"/>
      <selection pane="bottomLeft" activeCell="O1257" sqref="O1257:P159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31591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18086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14564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25405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40773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8162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9169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99299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150894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188417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188689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205469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37713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25659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285142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254692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284612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20782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297333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42082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24822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7339</v>
      </c>
      <c r="P1320" s="27">
        <v>831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8350</v>
      </c>
      <c r="P1323" s="27">
        <v>752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9652</v>
      </c>
      <c r="P1326" s="27">
        <v>928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314574</v>
      </c>
      <c r="P1329" s="27">
        <v>70559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142949</v>
      </c>
      <c r="P1332" s="27">
        <v>52360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61154</v>
      </c>
      <c r="P1335" s="27">
        <v>7013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73702</v>
      </c>
      <c r="P1338" s="27">
        <v>8527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257234</v>
      </c>
      <c r="P1341" s="27">
        <v>93783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216094</v>
      </c>
      <c r="P1344" s="27">
        <v>118036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239510</v>
      </c>
      <c r="P1347" s="27">
        <v>145606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246918</v>
      </c>
      <c r="P1350" s="27">
        <v>172036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231150</v>
      </c>
      <c r="P1353" s="27">
        <v>185541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136318</v>
      </c>
      <c r="P1356" s="27">
        <v>31915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185945</v>
      </c>
      <c r="P1359" s="27">
        <v>21991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340092</v>
      </c>
      <c r="P1362" s="27">
        <v>264187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341317</v>
      </c>
      <c r="P1365" s="27">
        <v>217995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389135</v>
      </c>
      <c r="P1368" s="27">
        <v>244863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395767</v>
      </c>
      <c r="P1371" s="27">
        <v>134032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372794</v>
      </c>
      <c r="P1374" s="27">
        <v>203269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281213</v>
      </c>
      <c r="P1377" s="27">
        <v>42038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323457</v>
      </c>
      <c r="P1380" s="27">
        <v>24264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576183</v>
      </c>
      <c r="P1383" s="27">
        <v>203749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595435</v>
      </c>
      <c r="P1386" s="27">
        <v>62609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657170</v>
      </c>
      <c r="P1389" s="27">
        <v>61086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628495</v>
      </c>
      <c r="P1392" s="27">
        <v>103798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607721</v>
      </c>
      <c r="P1395" s="27">
        <v>119402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467982</v>
      </c>
      <c r="P1398" s="27">
        <v>57785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459238</v>
      </c>
      <c r="P1401" s="27">
        <v>64865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658876</v>
      </c>
      <c r="P1404" s="27">
        <v>233091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699702</v>
      </c>
      <c r="P1407" s="27">
        <v>201479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724898</v>
      </c>
      <c r="P1410" s="27">
        <v>223685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716391</v>
      </c>
      <c r="P1413" s="27">
        <v>217424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703751</v>
      </c>
      <c r="P1416" s="27">
        <v>209853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609092</v>
      </c>
      <c r="P1419" s="27">
        <v>124355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557261</v>
      </c>
      <c r="P1422" s="27">
        <v>178270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757770</v>
      </c>
      <c r="P1425" s="27">
        <v>315714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778374</v>
      </c>
      <c r="P1428" s="27">
        <v>311593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757690</v>
      </c>
      <c r="P1431" s="27">
        <v>373263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728511</v>
      </c>
      <c r="P1434" s="27">
        <v>371646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736378</v>
      </c>
      <c r="P1437" s="27">
        <v>347401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646160</v>
      </c>
      <c r="P1440" s="27">
        <v>268721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589536</v>
      </c>
      <c r="P1443" s="27">
        <v>313995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677768</v>
      </c>
      <c r="P1446" s="27">
        <v>527050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675114</v>
      </c>
      <c r="P1449" s="27">
        <v>538214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660287</v>
      </c>
      <c r="P1452" s="27">
        <v>591520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675464</v>
      </c>
      <c r="P1455" s="27">
        <v>584490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651892</v>
      </c>
      <c r="P1458" s="27">
        <v>556642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641632</v>
      </c>
      <c r="P1461" s="27">
        <v>433663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640683</v>
      </c>
      <c r="P1464" s="27">
        <v>434246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704986</v>
      </c>
      <c r="P1467" s="27">
        <v>617421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698488</v>
      </c>
      <c r="P1470" s="27">
        <v>641557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704676</v>
      </c>
      <c r="P1473" s="27">
        <v>672934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683444</v>
      </c>
      <c r="P1476" s="27">
        <v>680033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673013</v>
      </c>
      <c r="P1479" s="27">
        <v>683261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673902</v>
      </c>
      <c r="P1482" s="27">
        <v>579955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707955</v>
      </c>
      <c r="P1485" s="27">
        <v>534923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673204</v>
      </c>
      <c r="P1488" s="27">
        <v>706811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674381</v>
      </c>
      <c r="P1491" s="27">
        <v>738668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686468</v>
      </c>
      <c r="P1494" s="27">
        <v>726267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489199</v>
      </c>
      <c r="P1497" s="27">
        <v>694031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417607</v>
      </c>
      <c r="P1500" s="27">
        <v>701378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713642</v>
      </c>
      <c r="P1503" s="27">
        <v>604760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712329</v>
      </c>
      <c r="P1506" s="27">
        <v>547584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769121</v>
      </c>
      <c r="P1509" s="27">
        <v>653356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787825</v>
      </c>
      <c r="P1512" s="27">
        <v>663416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811420</v>
      </c>
      <c r="P1515" s="27">
        <v>636449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801366</v>
      </c>
      <c r="P1518" s="27">
        <v>636730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791400</v>
      </c>
      <c r="P1521" s="27">
        <v>632704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818929</v>
      </c>
      <c r="P1524" s="27">
        <v>620658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620485</v>
      </c>
      <c r="P1527" s="27">
        <v>634869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678340</v>
      </c>
      <c r="P1530" s="27">
        <v>672887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688247</v>
      </c>
      <c r="P1533" s="27">
        <v>656034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673752</v>
      </c>
      <c r="P1536" s="27">
        <v>661546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661423</v>
      </c>
      <c r="P1539" s="27">
        <v>635992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680389</v>
      </c>
      <c r="P1542" s="27">
        <v>617765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673148</v>
      </c>
      <c r="P1545" s="27">
        <v>636345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511381</v>
      </c>
      <c r="P1548" s="27">
        <v>664763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374896</v>
      </c>
      <c r="P1551" s="27">
        <v>629248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609961</v>
      </c>
      <c r="P1554" s="27">
        <v>639785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541162</v>
      </c>
      <c r="P1557" s="27">
        <v>677158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236313</v>
      </c>
      <c r="P1560" s="27">
        <v>298092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176139</v>
      </c>
      <c r="P1563" s="27">
        <v>225728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359825</v>
      </c>
      <c r="P1566" s="27">
        <v>731915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330229</v>
      </c>
      <c r="P1569" s="27">
        <v>681921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411549</v>
      </c>
      <c r="P1572" s="27">
        <v>738123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443001</v>
      </c>
      <c r="P1575" s="27">
        <v>716232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434522</v>
      </c>
      <c r="P1578" s="27">
        <v>709262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420624</v>
      </c>
      <c r="P1581" s="27">
        <v>668571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403798</v>
      </c>
      <c r="P1584" s="27">
        <v>623405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415768</v>
      </c>
      <c r="P1587" s="27">
        <v>610832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340630</v>
      </c>
      <c r="P1590" s="27">
        <v>391070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279612</v>
      </c>
      <c r="P1593" s="27">
        <v>336697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>
        <v>0</v>
      </c>
      <c r="P1596">
        <v>0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>
        <v>0</v>
      </c>
      <c r="P159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>
        <v>0</v>
      </c>
      <c r="P159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642"/>
  <sheetViews>
    <sheetView workbookViewId="0">
      <pane xSplit="1" ySplit="1" topLeftCell="B23631" activePane="bottomRight" state="frozen"/>
      <selection activeCell="O1257" sqref="O1257:P1595"/>
      <selection pane="topRight" activeCell="O1257" sqref="O1257:P1595"/>
      <selection pane="bottomLeft" activeCell="O1257" sqref="O1257:P1595"/>
      <selection pane="bottomRight" activeCell="O1257" sqref="O1257:P159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44411</v>
      </c>
      <c r="B3" s="26" t="s">
        <v>153</v>
      </c>
      <c r="C3" s="26">
        <f>IF(D21="", "", D21)</f>
        <v>941231</v>
      </c>
      <c r="D3" s="26">
        <f>IF(C21="", "", C21)</f>
        <v>17724695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79573</v>
      </c>
      <c r="I3" s="26" t="str">
        <f t="shared" si="1"/>
        <v/>
      </c>
      <c r="J3" s="26">
        <f t="shared" si="1"/>
        <v>754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844529</v>
      </c>
      <c r="N3" s="26">
        <f t="shared" si="2"/>
        <v>15197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44411</v>
      </c>
      <c r="B4" s="26" t="s">
        <v>154</v>
      </c>
      <c r="C4" s="26">
        <f>IF(D22="", "", D22)</f>
        <v>3517</v>
      </c>
      <c r="D4" s="26">
        <f>IF(C22="", "", C22)</f>
        <v>897652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181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3329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108" t="s">
        <v>333</v>
      </c>
      <c r="B8" s="108"/>
      <c r="C8" s="108"/>
      <c r="D8" s="108"/>
      <c r="E8" s="108"/>
      <c r="F8" s="108"/>
      <c r="G8" s="108"/>
      <c r="H8" s="108"/>
      <c r="I8" s="108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8</v>
      </c>
      <c r="C9" s="4">
        <v>3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09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17724695</v>
      </c>
      <c r="D12" s="46">
        <v>941231</v>
      </c>
      <c r="E12" s="46">
        <v>79573</v>
      </c>
      <c r="F12" s="46">
        <v>754</v>
      </c>
      <c r="G12" s="46">
        <v>844529</v>
      </c>
      <c r="H12" s="46">
        <v>15197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331</v>
      </c>
      <c r="C13" s="46">
        <v>897652</v>
      </c>
      <c r="D13" s="46">
        <v>3517</v>
      </c>
      <c r="E13" s="46">
        <v>181</v>
      </c>
      <c r="F13" s="46">
        <v>0</v>
      </c>
      <c r="G13" s="46">
        <v>3329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18623176</v>
      </c>
      <c r="D15" s="45">
        <f t="shared" si="3"/>
        <v>944763</v>
      </c>
      <c r="E15" s="45">
        <f t="shared" si="3"/>
        <v>79754</v>
      </c>
      <c r="F15" s="45">
        <f t="shared" si="3"/>
        <v>754</v>
      </c>
      <c r="G15" s="45">
        <f t="shared" si="3"/>
        <v>847873</v>
      </c>
      <c r="H15" s="45">
        <f t="shared" si="3"/>
        <v>15204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08" t="s">
        <v>157</v>
      </c>
      <c r="D18" s="109"/>
      <c r="E18" s="108" t="s">
        <v>169</v>
      </c>
      <c r="F18" s="109"/>
      <c r="G18" s="109"/>
      <c r="H18" s="108" t="s">
        <v>170</v>
      </c>
      <c r="I18" s="109"/>
      <c r="J18" s="109"/>
      <c r="K18" s="109"/>
      <c r="L18" s="109"/>
      <c r="M18" s="109"/>
      <c r="N18" s="109"/>
      <c r="O18" s="109"/>
      <c r="P18" s="109"/>
    </row>
    <row r="19" spans="1:16" x14ac:dyDescent="0.55000000000000004">
      <c r="C19" s="109"/>
      <c r="D19" s="109"/>
      <c r="E19" s="109"/>
      <c r="F19" s="109"/>
      <c r="G19" s="109"/>
      <c r="H19" s="108" t="s">
        <v>158</v>
      </c>
      <c r="I19" s="109"/>
      <c r="J19" s="109"/>
      <c r="K19" s="109"/>
      <c r="L19" s="109"/>
      <c r="M19" s="109"/>
      <c r="N19" s="109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09"/>
      <c r="P20" s="109"/>
    </row>
    <row r="21" spans="1:16" x14ac:dyDescent="0.55000000000000004">
      <c r="B21" s="26" t="s">
        <v>166</v>
      </c>
      <c r="C21" s="28">
        <f t="shared" ref="C21:D23" si="4">C12</f>
        <v>17724695</v>
      </c>
      <c r="D21" s="28">
        <f t="shared" si="4"/>
        <v>941231</v>
      </c>
      <c r="E21" s="3"/>
      <c r="F21" s="3"/>
      <c r="G21" s="3"/>
      <c r="H21" s="3"/>
      <c r="I21" s="28">
        <f>E12</f>
        <v>79573</v>
      </c>
      <c r="J21" s="3"/>
      <c r="K21" s="28">
        <f>F12</f>
        <v>754</v>
      </c>
      <c r="L21" s="3"/>
      <c r="M21" s="3"/>
      <c r="N21" s="16">
        <f>G21</f>
        <v>0</v>
      </c>
      <c r="O21" s="28">
        <f t="shared" ref="O21:P23" si="5">G12</f>
        <v>844529</v>
      </c>
      <c r="P21" s="28">
        <f t="shared" si="5"/>
        <v>15197</v>
      </c>
    </row>
    <row r="22" spans="1:16" x14ac:dyDescent="0.55000000000000004">
      <c r="B22" s="26" t="s">
        <v>167</v>
      </c>
      <c r="C22" s="28">
        <f t="shared" si="4"/>
        <v>897652</v>
      </c>
      <c r="D22" s="28">
        <f t="shared" si="4"/>
        <v>3517</v>
      </c>
      <c r="E22" s="3"/>
      <c r="F22" s="3"/>
      <c r="G22" s="3"/>
      <c r="H22" s="3"/>
      <c r="I22" s="28">
        <f>E13</f>
        <v>181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3329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18623176</v>
      </c>
      <c r="D24" s="26">
        <f t="shared" si="6"/>
        <v>944763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79754</v>
      </c>
      <c r="J24" s="26">
        <f t="shared" si="6"/>
        <v>0</v>
      </c>
      <c r="K24" s="26">
        <f t="shared" si="6"/>
        <v>754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847873</v>
      </c>
      <c r="P24" s="26">
        <f t="shared" si="6"/>
        <v>15204</v>
      </c>
    </row>
    <row r="26" spans="1:16" x14ac:dyDescent="0.55000000000000004">
      <c r="F26" s="108" t="s">
        <v>278</v>
      </c>
      <c r="G26" s="109"/>
      <c r="H26" s="109"/>
      <c r="I26" s="109"/>
      <c r="J26" s="109"/>
      <c r="K26" s="109"/>
    </row>
    <row r="27" spans="1:16" x14ac:dyDescent="0.55000000000000004">
      <c r="E27" s="26" t="s">
        <v>291</v>
      </c>
      <c r="F27" s="110" t="s">
        <v>280</v>
      </c>
      <c r="G27" s="110"/>
      <c r="H27" s="110"/>
      <c r="I27" s="110"/>
      <c r="J27" s="110"/>
      <c r="K27" s="110"/>
      <c r="L27" s="110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10" t="s">
        <v>281</v>
      </c>
      <c r="G30" s="110"/>
      <c r="H30" s="110"/>
      <c r="I30" s="110"/>
      <c r="J30" s="110"/>
      <c r="K30" s="110"/>
      <c r="L30" s="110"/>
      <c r="M30" s="110"/>
      <c r="N30" s="110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2"/>
      <c r="E1" s="112"/>
      <c r="F1" s="112"/>
      <c r="G1" s="112"/>
      <c r="H1" s="112"/>
      <c r="I1" s="11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2</v>
      </c>
      <c r="D2" s="111" t="s">
        <v>178</v>
      </c>
      <c r="E2" s="112"/>
      <c r="F2" s="112"/>
      <c r="G2" s="112"/>
      <c r="H2" s="112"/>
      <c r="I2" s="11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44410</v>
      </c>
      <c r="C5" s="30" t="s">
        <v>7</v>
      </c>
      <c r="D5" s="40">
        <f>IFERROR(INT(TRIM(SUBSTITUTE(VLOOKUP($A5&amp;"*",各都道府県の状況!$A:$I,D$3,FALSE), "※5", ""))), "")</f>
        <v>44908</v>
      </c>
      <c r="E5" s="40">
        <f>IFERROR(INT(TRIM(SUBSTITUTE(VLOOKUP($A5&amp;"*",各都道府県の状況!$A:$I,E$3,FALSE), "※5", ""))), "")</f>
        <v>861588</v>
      </c>
      <c r="F5" s="40">
        <f>IFERROR(INT(TRIM(SUBSTITUTE(VLOOKUP($A5&amp;"*",各都道府県の状況!$A:$I,F$3,FALSE), "※5", ""))), "")</f>
        <v>41447</v>
      </c>
      <c r="G5" s="40">
        <f>IFERROR(INT(TRIM(SUBSTITUTE(VLOOKUP($A5&amp;"*",各都道府県の状況!$A:$I,G$3,FALSE), "※5", ""))), "")</f>
        <v>1426</v>
      </c>
      <c r="H5" s="40">
        <f>IFERROR(INT(TRIM(SUBSTITUTE(VLOOKUP($A5&amp;"*",各都道府県の状況!$A:$I,H$3,FALSE), "※5", ""))), "")</f>
        <v>1912</v>
      </c>
      <c r="I5" s="40">
        <f>IFERROR(INT(TRIM(SUBSTITUTE(VLOOKUP($A5&amp;"*",各都道府県の状況!$A:$I,I$3,FALSE), "※5", ""))), "")</f>
        <v>5</v>
      </c>
      <c r="J5" s="2"/>
    </row>
    <row r="6" spans="1:10" x14ac:dyDescent="0.55000000000000004">
      <c r="A6" s="12" t="s">
        <v>182</v>
      </c>
      <c r="B6" s="13">
        <f t="shared" si="0"/>
        <v>44410</v>
      </c>
      <c r="C6" s="30" t="s">
        <v>11</v>
      </c>
      <c r="D6" s="40">
        <f>IFERROR(INT(TRIM(SUBSTITUTE(VLOOKUP($A6&amp;"*",各都道府県の状況!$A:$I,D$3,FALSE), "※5", ""))), "")</f>
        <v>2725</v>
      </c>
      <c r="E6" s="40">
        <f>IFERROR(INT(TRIM(SUBSTITUTE(VLOOKUP($A6&amp;"*",各都道府県の状況!$A:$I,E$3,FALSE), "※5", ""))), "")</f>
        <v>56702</v>
      </c>
      <c r="F6" s="40">
        <f>IFERROR(INT(TRIM(SUBSTITUTE(VLOOKUP($A6&amp;"*",各都道府県の状況!$A:$I,F$3,FALSE), "※5", ""))), "")</f>
        <v>2571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122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44410</v>
      </c>
      <c r="C7" s="30" t="s">
        <v>12</v>
      </c>
      <c r="D7" s="40">
        <f>IFERROR(INT(TRIM(SUBSTITUTE(VLOOKUP($A7&amp;"*",各都道府県の状況!$A:$I,D$3,FALSE), "※5", ""))), "")</f>
        <v>2025</v>
      </c>
      <c r="E7" s="40">
        <f>IFERROR(INT(TRIM(SUBSTITUTE(VLOOKUP($A7&amp;"*",各都道府県の状況!$A:$I,E$3,FALSE), "※5", ""))), "")</f>
        <v>94232</v>
      </c>
      <c r="F7" s="40">
        <f>IFERROR(INT(TRIM(SUBSTITUTE(VLOOKUP($A7&amp;"*",各都道府県の状況!$A:$I,F$3,FALSE), "※5", ""))), "")</f>
        <v>1840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138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44410</v>
      </c>
      <c r="C8" s="30" t="s">
        <v>13</v>
      </c>
      <c r="D8" s="40">
        <f>IFERROR(INT(TRIM(SUBSTITUTE(VLOOKUP($A8&amp;"*",各都道府県の状況!$A:$I,D$3,FALSE), "※5", ""))), "")</f>
        <v>9975</v>
      </c>
      <c r="E8" s="40">
        <f>IFERROR(INT(TRIM(SUBSTITUTE(VLOOKUP($A8&amp;"*",各都道府県の状況!$A:$I,E$3,FALSE), "※5", ""))), "")</f>
        <v>173017</v>
      </c>
      <c r="F8" s="40">
        <f>IFERROR(INT(TRIM(SUBSTITUTE(VLOOKUP($A8&amp;"*",各都道府県の状況!$A:$I,F$3,FALSE), "※5", ""))), "")</f>
        <v>9530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333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44410</v>
      </c>
      <c r="C9" s="30" t="s">
        <v>14</v>
      </c>
      <c r="D9" s="40">
        <f>IFERROR(INT(TRIM(SUBSTITUTE(VLOOKUP($A9&amp;"*",各都道府県の状況!$A:$I,D$3,FALSE), "※5", ""))), "")</f>
        <v>1024</v>
      </c>
      <c r="E9" s="40">
        <f>IFERROR(INT(TRIM(SUBSTITUTE(VLOOKUP($A9&amp;"*",各都道府県の状況!$A:$I,E$3,FALSE), "※5", ""))), "")</f>
        <v>17561</v>
      </c>
      <c r="F9" s="40">
        <f>IFERROR(INT(TRIM(SUBSTITUTE(VLOOKUP($A9&amp;"*",各都道府県の状況!$A:$I,F$3,FALSE), "※5", ""))), "")</f>
        <v>962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44410</v>
      </c>
      <c r="C10" s="30" t="s">
        <v>15</v>
      </c>
      <c r="D10" s="40">
        <f>IFERROR(INT(TRIM(SUBSTITUTE(VLOOKUP($A10&amp;"*",各都道府県の状況!$A:$I,D$3,FALSE), "※5", ""))), "")</f>
        <v>2168</v>
      </c>
      <c r="E10" s="40">
        <f>IFERROR(INT(TRIM(SUBSTITUTE(VLOOKUP($A10&amp;"*",各都道府県の状況!$A:$I,E$3,FALSE), "※5", ""))), "")</f>
        <v>72276</v>
      </c>
      <c r="F10" s="40">
        <f>IFERROR(INT(TRIM(SUBSTITUTE(VLOOKUP($A10&amp;"*",各都道府県の状況!$A:$I,F$3,FALSE), "※5", ""))), "")</f>
        <v>2041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80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44410</v>
      </c>
      <c r="C11" s="30" t="s">
        <v>16</v>
      </c>
      <c r="D11" s="40">
        <f>IFERROR(INT(TRIM(SUBSTITUTE(VLOOKUP($A11&amp;"*",各都道府県の状況!$A:$I,D$3,FALSE), "※5", ""))), "")</f>
        <v>5907</v>
      </c>
      <c r="E11" s="40">
        <f>IFERROR(INT(TRIM(SUBSTITUTE(VLOOKUP($A11&amp;"*",各都道府県の状況!$A:$I,E$3,FALSE), "※5", ""))), "")</f>
        <v>315100</v>
      </c>
      <c r="F11" s="40">
        <f>IFERROR(INT(TRIM(SUBSTITUTE(VLOOKUP($A11&amp;"*",各都道府県の状況!$A:$I,F$3,FALSE), "※5", ""))), "")</f>
        <v>5102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643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44410</v>
      </c>
      <c r="C12" s="30" t="s">
        <v>17</v>
      </c>
      <c r="D12" s="40">
        <f>IFERROR(INT(TRIM(SUBSTITUTE(VLOOKUP($A12&amp;"*",各都道府県の状況!$A:$I,D$3,FALSE), "※5", ""))), "")</f>
        <v>12834</v>
      </c>
      <c r="E12" s="40">
        <f>IFERROR(INT(TRIM(SUBSTITUTE(VLOOKUP($A12&amp;"*",各都道府県の状況!$A:$I,E$3,FALSE), "※5", ""))), "")</f>
        <v>35004</v>
      </c>
      <c r="F12" s="40">
        <f>IFERROR(INT(TRIM(SUBSTITUTE(VLOOKUP($A12&amp;"*",各都道府県の状況!$A:$I,F$3,FALSE), "※5", ""))), "")</f>
        <v>11342</v>
      </c>
      <c r="G12" s="40">
        <f>IFERROR(INT(TRIM(SUBSTITUTE(VLOOKUP($A12&amp;"*",各都道府県の状況!$A:$I,G$3,FALSE), "※5", ""))), "")</f>
        <v>169</v>
      </c>
      <c r="H12" s="40">
        <f>IFERROR(INT(TRIM(SUBSTITUTE(VLOOKUP($A12&amp;"*",各都道府県の状況!$A:$I,H$3,FALSE), "※5", ""))), "")</f>
        <v>1323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44410</v>
      </c>
      <c r="C13" s="30" t="s">
        <v>18</v>
      </c>
      <c r="D13" s="40">
        <f>IFERROR(INT(TRIM(SUBSTITUTE(VLOOKUP($A13&amp;"*",各都道府県の状況!$A:$I,D$3,FALSE), "※5", ""))), "")</f>
        <v>8462</v>
      </c>
      <c r="E13" s="40">
        <f>IFERROR(INT(TRIM(SUBSTITUTE(VLOOKUP($A13&amp;"*",各都道府県の状況!$A:$I,E$3,FALSE), "※5", ""))), "")</f>
        <v>351241</v>
      </c>
      <c r="F13" s="40">
        <f>IFERROR(INT(TRIM(SUBSTITUTE(VLOOKUP($A13&amp;"*",各都道府県の状況!$A:$I,F$3,FALSE), "※5", ""))), "")</f>
        <v>7488</v>
      </c>
      <c r="G13" s="40">
        <f>IFERROR(INT(TRIM(SUBSTITUTE(VLOOKUP($A13&amp;"*",各都道府県の状況!$A:$I,G$3,FALSE), "※5", ""))), "")</f>
        <v>87</v>
      </c>
      <c r="H13" s="40">
        <f>IFERROR(INT(TRIM(SUBSTITUTE(VLOOKUP($A13&amp;"*",各都道府県の状況!$A:$I,H$3,FALSE), "※5", ""))), "")</f>
        <v>887</v>
      </c>
      <c r="I13" s="40">
        <f>IFERROR(INT(TRIM(SUBSTITUTE(VLOOKUP($A13&amp;"*",各都道府県の状況!$A:$I,I$3,FALSE), "※5", ""))), "")</f>
        <v>13</v>
      </c>
    </row>
    <row r="14" spans="1:10" x14ac:dyDescent="0.55000000000000004">
      <c r="A14" s="12" t="s">
        <v>190</v>
      </c>
      <c r="B14" s="13">
        <f t="shared" si="0"/>
        <v>44410</v>
      </c>
      <c r="C14" s="30" t="s">
        <v>19</v>
      </c>
      <c r="D14" s="40">
        <f>IFERROR(INT(TRIM(SUBSTITUTE(VLOOKUP($A14&amp;"*",各都道府県の状況!$A:$I,D$3,FALSE), "※5", ""))), "")</f>
        <v>8936</v>
      </c>
      <c r="E14" s="40">
        <f>IFERROR(INT(TRIM(SUBSTITUTE(VLOOKUP($A14&amp;"*",各都道府県の状況!$A:$I,E$3,FALSE), "※5", ""))), "")</f>
        <v>216646</v>
      </c>
      <c r="F14" s="40">
        <f>IFERROR(INT(TRIM(SUBSTITUTE(VLOOKUP($A14&amp;"*",各都道府県の状況!$A:$I,F$3,FALSE), "※5", ""))), "")</f>
        <v>8149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632</v>
      </c>
      <c r="I14" s="40">
        <f>IFERROR(INT(TRIM(SUBSTITUTE(VLOOKUP($A14&amp;"*",各都道府県の状況!$A:$I,I$3,FALSE), "※5", ""))), "")</f>
        <v>4</v>
      </c>
    </row>
    <row r="15" spans="1:10" x14ac:dyDescent="0.55000000000000004">
      <c r="A15" s="12" t="s">
        <v>191</v>
      </c>
      <c r="B15" s="13">
        <f t="shared" si="0"/>
        <v>44410</v>
      </c>
      <c r="C15" s="30" t="s">
        <v>20</v>
      </c>
      <c r="D15" s="40">
        <f>IFERROR(INT(TRIM(SUBSTITUTE(VLOOKUP($A15&amp;"*",各都道府県の状況!$A:$I,D$3,FALSE), "※5", ""))), "")</f>
        <v>58604</v>
      </c>
      <c r="E15" s="40">
        <f>IFERROR(INT(TRIM(SUBSTITUTE(VLOOKUP($A15&amp;"*",各都道府県の状況!$A:$I,E$3,FALSE), "※5", ""))), "")</f>
        <v>1095346</v>
      </c>
      <c r="F15" s="40">
        <f>IFERROR(INT(TRIM(SUBSTITUTE(VLOOKUP($A15&amp;"*",各都道府県の状況!$A:$I,F$3,FALSE), "※5", ""))), "")</f>
        <v>49000</v>
      </c>
      <c r="G15" s="40">
        <f>IFERROR(INT(TRIM(SUBSTITUTE(VLOOKUP($A15&amp;"*",各都道府県の状況!$A:$I,G$3,FALSE), "※5", ""))), "")</f>
        <v>850</v>
      </c>
      <c r="H15" s="40">
        <f>IFERROR(INT(TRIM(SUBSTITUTE(VLOOKUP($A15&amp;"*",各都道府県の状況!$A:$I,H$3,FALSE), "※5", ""))), "")</f>
        <v>8754</v>
      </c>
      <c r="I15" s="40">
        <f>IFERROR(INT(TRIM(SUBSTITUTE(VLOOKUP($A15&amp;"*",各都道府県の状況!$A:$I,I$3,FALSE), "※5", ""))), "")</f>
        <v>56</v>
      </c>
    </row>
    <row r="16" spans="1:10" x14ac:dyDescent="0.55000000000000004">
      <c r="A16" s="12" t="s">
        <v>192</v>
      </c>
      <c r="B16" s="13">
        <f t="shared" si="0"/>
        <v>44410</v>
      </c>
      <c r="C16" s="30" t="s">
        <v>21</v>
      </c>
      <c r="D16" s="40">
        <f>IFERROR(INT(TRIM(SUBSTITUTE(VLOOKUP($A16&amp;"*",各都道府県の状況!$A:$I,D$3,FALSE), "※5", ""))), "")</f>
        <v>50731</v>
      </c>
      <c r="E16" s="40">
        <f>IFERROR(INT(TRIM(SUBSTITUTE(VLOOKUP($A16&amp;"*",各都道府県の状況!$A:$I,E$3,FALSE), "※5", ""))), "")</f>
        <v>792511</v>
      </c>
      <c r="F16" s="40">
        <f>IFERROR(INT(TRIM(SUBSTITUTE(VLOOKUP($A16&amp;"*",各都道府県の状況!$A:$I,F$3,FALSE), "※5", ""))), "")</f>
        <v>44758</v>
      </c>
      <c r="G16" s="40">
        <f>IFERROR(INT(TRIM(SUBSTITUTE(VLOOKUP($A16&amp;"*",各都道府県の状況!$A:$I,G$3,FALSE), "※5", ""))), "")</f>
        <v>734</v>
      </c>
      <c r="H16" s="40">
        <f>IFERROR(INT(TRIM(SUBSTITUTE(VLOOKUP($A16&amp;"*",各都道府県の状況!$A:$I,H$3,FALSE), "※5", ""))), "")</f>
        <v>5239</v>
      </c>
      <c r="I16" s="40">
        <f>IFERROR(INT(TRIM(SUBSTITUTE(VLOOKUP($A16&amp;"*",各都道府県の状況!$A:$I,I$3,FALSE), "※5", ""))), "")</f>
        <v>36</v>
      </c>
    </row>
    <row r="17" spans="1:9" x14ac:dyDescent="0.55000000000000004">
      <c r="A17" s="12" t="s">
        <v>193</v>
      </c>
      <c r="B17" s="13">
        <f t="shared" si="0"/>
        <v>44410</v>
      </c>
      <c r="C17" s="30" t="s">
        <v>22</v>
      </c>
      <c r="D17" s="40">
        <f>IFERROR(INT(TRIM(SUBSTITUTE(VLOOKUP($A17&amp;"*",各都道府県の状況!$A:$I,D$3,FALSE), "※5", ""))), "")</f>
        <v>223221</v>
      </c>
      <c r="E17" s="40">
        <f>IFERROR(INT(TRIM(SUBSTITUTE(VLOOKUP($A17&amp;"*",各都道府県の状況!$A:$I,E$3,FALSE), "※5", ""))), "")</f>
        <v>2832447</v>
      </c>
      <c r="F17" s="40">
        <f>IFERROR(INT(TRIM(SUBSTITUTE(VLOOKUP($A17&amp;"*",各都道府県の状況!$A:$I,F$3,FALSE), "※5", ""))), "")</f>
        <v>195497</v>
      </c>
      <c r="G17" s="40">
        <f>IFERROR(INT(TRIM(SUBSTITUTE(VLOOKUP($A17&amp;"*",各都道府県の状況!$A:$I,G$3,FALSE), "※5", ""))), "")</f>
        <v>2293</v>
      </c>
      <c r="H17" s="40">
        <f>IFERROR(INT(TRIM(SUBSTITUTE(VLOOKUP($A17&amp;"*",各都道府県の状況!$A:$I,H$3,FALSE), "※5", ""))), "")</f>
        <v>25431</v>
      </c>
      <c r="I17" s="40">
        <f>IFERROR(INT(TRIM(SUBSTITUTE(VLOOKUP($A17&amp;"*",各都道府県の状況!$A:$I,I$3,FALSE), "※5", ""))), "")</f>
        <v>114</v>
      </c>
    </row>
    <row r="18" spans="1:9" x14ac:dyDescent="0.55000000000000004">
      <c r="A18" s="12" t="s">
        <v>194</v>
      </c>
      <c r="B18" s="13">
        <f t="shared" si="0"/>
        <v>44410</v>
      </c>
      <c r="C18" s="30" t="s">
        <v>23</v>
      </c>
      <c r="D18" s="40">
        <f>IFERROR(INT(TRIM(SUBSTITUTE(VLOOKUP($A18&amp;"*",各都道府県の状況!$A:$I,D$3,FALSE), "※5", ""))), "")</f>
        <v>86292</v>
      </c>
      <c r="E18" s="40">
        <f>IFERROR(INT(TRIM(SUBSTITUTE(VLOOKUP($A18&amp;"*",各都道府県の状況!$A:$I,E$3,FALSE), "※5", ""))), "")</f>
        <v>1173743</v>
      </c>
      <c r="F18" s="40">
        <f>IFERROR(INT(TRIM(SUBSTITUTE(VLOOKUP($A18&amp;"*",各都道府県の状況!$A:$I,F$3,FALSE), "※5", ""))), "")</f>
        <v>76397</v>
      </c>
      <c r="G18" s="40">
        <f>IFERROR(INT(TRIM(SUBSTITUTE(VLOOKUP($A18&amp;"*",各都道府県の状況!$A:$I,G$3,FALSE), "※5", ""))), "")</f>
        <v>989</v>
      </c>
      <c r="H18" s="40">
        <f>IFERROR(INT(TRIM(SUBSTITUTE(VLOOKUP($A18&amp;"*",各都道府県の状況!$A:$I,H$3,FALSE), "※5", ""))), "")</f>
        <v>8906</v>
      </c>
      <c r="I18" s="40">
        <f>IFERROR(INT(TRIM(SUBSTITUTE(VLOOKUP($A18&amp;"*",各都道府県の状況!$A:$I,I$3,FALSE), "※5", ""))), "")</f>
        <v>88</v>
      </c>
    </row>
    <row r="19" spans="1:9" x14ac:dyDescent="0.55000000000000004">
      <c r="A19" s="12" t="s">
        <v>195</v>
      </c>
      <c r="B19" s="13">
        <f t="shared" si="0"/>
        <v>44410</v>
      </c>
      <c r="C19" s="30" t="s">
        <v>24</v>
      </c>
      <c r="D19" s="40">
        <f>IFERROR(INT(TRIM(SUBSTITUTE(VLOOKUP($A19&amp;"*",各都道府県の状況!$A:$I,D$3,FALSE), "※5", ""))), "")</f>
        <v>4096</v>
      </c>
      <c r="E19" s="40">
        <f>IFERROR(INT(TRIM(SUBSTITUTE(VLOOKUP($A19&amp;"*",各都道府県の状況!$A:$I,E$3,FALSE), "※5", ""))), "")</f>
        <v>196677</v>
      </c>
      <c r="F19" s="40">
        <f>IFERROR(INT(TRIM(SUBSTITUTE(VLOOKUP($A19&amp;"*",各都道府県の状況!$A:$I,F$3,FALSE), "※5", ""))), "")</f>
        <v>3621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421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44410</v>
      </c>
      <c r="C20" s="30" t="s">
        <v>25</v>
      </c>
      <c r="D20" s="40">
        <f>IFERROR(INT(TRIM(SUBSTITUTE(VLOOKUP($A20&amp;"*",各都道府県の状況!$A:$I,D$3,FALSE), "※5", ""))), "")</f>
        <v>2321</v>
      </c>
      <c r="E20" s="40">
        <f>IFERROR(INT(TRIM(SUBSTITUTE(VLOOKUP($A20&amp;"*",各都道府県の状況!$A:$I,E$3,FALSE), "※5", ""))), "")</f>
        <v>82493</v>
      </c>
      <c r="F20" s="40">
        <f>IFERROR(INT(TRIM(SUBSTITUTE(VLOOKUP($A20&amp;"*",各都道府県の状況!$A:$I,F$3,FALSE), "※5", ""))), "")</f>
        <v>2095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188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44410</v>
      </c>
      <c r="C21" s="30" t="s">
        <v>26</v>
      </c>
      <c r="D21" s="40">
        <f>IFERROR(INT(TRIM(SUBSTITUTE(VLOOKUP($A21&amp;"*",各都道府県の状況!$A:$I,D$3,FALSE), "※5", ""))), "")</f>
        <v>5242</v>
      </c>
      <c r="E21" s="40">
        <f>IFERROR(INT(TRIM(SUBSTITUTE(VLOOKUP($A21&amp;"*",各都道府県の状況!$A:$I,E$3,FALSE), "※5", ""))), "")</f>
        <v>137521</v>
      </c>
      <c r="F21" s="40">
        <f>IFERROR(INT(TRIM(SUBSTITUTE(VLOOKUP($A21&amp;"*",各都道府県の状況!$A:$I,F$3,FALSE), "※5", ""))), "")</f>
        <v>4289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828</v>
      </c>
      <c r="I21" s="40">
        <f>IFERROR(INT(TRIM(SUBSTITUTE(VLOOKUP($A21&amp;"*",各都道府県の状況!$A:$I,I$3,FALSE), "※5", ""))), "")</f>
        <v>5</v>
      </c>
    </row>
    <row r="22" spans="1:9" x14ac:dyDescent="0.55000000000000004">
      <c r="A22" s="12" t="s">
        <v>198</v>
      </c>
      <c r="B22" s="13">
        <f t="shared" si="0"/>
        <v>44410</v>
      </c>
      <c r="C22" s="30" t="s">
        <v>27</v>
      </c>
      <c r="D22" s="40">
        <f>IFERROR(INT(TRIM(SUBSTITUTE(VLOOKUP($A22&amp;"*",各都道府県の状況!$A:$I,D$3,FALSE), "※5", ""))), "")</f>
        <v>1665</v>
      </c>
      <c r="E22" s="40">
        <f>IFERROR(INT(TRIM(SUBSTITUTE(VLOOKUP($A22&amp;"*",各都道府県の状況!$A:$I,E$3,FALSE), "※5", ""))), "")</f>
        <v>80121</v>
      </c>
      <c r="F22" s="40">
        <f>IFERROR(INT(TRIM(SUBSTITUTE(VLOOKUP($A22&amp;"*",各都道府県の状況!$A:$I,F$3,FALSE), "※5", ""))), "")</f>
        <v>1409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220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44410</v>
      </c>
      <c r="C23" s="30" t="s">
        <v>28</v>
      </c>
      <c r="D23" s="40">
        <f>IFERROR(INT(TRIM(SUBSTITUTE(VLOOKUP($A23&amp;"*",各都道府県の状況!$A:$I,D$3,FALSE), "※5", ""))), "")</f>
        <v>2457</v>
      </c>
      <c r="E23" s="40">
        <f>IFERROR(INT(TRIM(SUBSTITUTE(VLOOKUP($A23&amp;"*",各都道府県の状況!$A:$I,E$3,FALSE), "※5", ""))), "")</f>
        <v>72269</v>
      </c>
      <c r="F23" s="40">
        <f>IFERROR(INT(TRIM(SUBSTITUTE(VLOOKUP($A23&amp;"*",各都道府県の状況!$A:$I,F$3,FALSE), "※5", ""))), "")</f>
        <v>2218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219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44410</v>
      </c>
      <c r="C24" s="30" t="s">
        <v>29</v>
      </c>
      <c r="D24" s="40">
        <f>IFERROR(INT(TRIM(SUBSTITUTE(VLOOKUP($A24&amp;"*",各都道府県の状況!$A:$I,D$3,FALSE), "※5", ""))), "")</f>
        <v>5370</v>
      </c>
      <c r="E24" s="40">
        <f>IFERROR(INT(TRIM(SUBSTITUTE(VLOOKUP($A24&amp;"*",各都道府県の状況!$A:$I,E$3,FALSE), "※5", ""))), "")</f>
        <v>227324</v>
      </c>
      <c r="F24" s="40">
        <f>IFERROR(INT(TRIM(SUBSTITUTE(VLOOKUP($A24&amp;"*",各都道府県の状況!$A:$I,F$3,FALSE), "※5", ""))), "")</f>
        <v>5107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240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44410</v>
      </c>
      <c r="C25" s="30" t="s">
        <v>30</v>
      </c>
      <c r="D25" s="40">
        <f>IFERROR(INT(TRIM(SUBSTITUTE(VLOOKUP($A25&amp;"*",各都道府県の状況!$A:$I,D$3,FALSE), "※5", ""))), "")</f>
        <v>9825</v>
      </c>
      <c r="E25" s="40">
        <f>IFERROR(INT(TRIM(SUBSTITUTE(VLOOKUP($A25&amp;"*",各都道府県の状況!$A:$I,E$3,FALSE), "※5", ""))), "")</f>
        <v>295937</v>
      </c>
      <c r="F25" s="40">
        <f>IFERROR(INT(TRIM(SUBSTITUTE(VLOOKUP($A25&amp;"*",各都道府県の状況!$A:$I,F$3,FALSE), "※5", ""))), "")</f>
        <v>9441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196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44410</v>
      </c>
      <c r="C26" s="30" t="s">
        <v>31</v>
      </c>
      <c r="D26" s="40">
        <f>IFERROR(INT(TRIM(SUBSTITUTE(VLOOKUP($A26&amp;"*",各都道府県の状況!$A:$I,D$3,FALSE), "※5", ""))), "")</f>
        <v>11029</v>
      </c>
      <c r="E26" s="40">
        <f>IFERROR(INT(TRIM(SUBSTITUTE(VLOOKUP($A26&amp;"*",各都道府県の状況!$A:$I,E$3,FALSE), "※5", ""))), "")</f>
        <v>457647</v>
      </c>
      <c r="F26" s="40">
        <f>IFERROR(INT(TRIM(SUBSTITUTE(VLOOKUP($A26&amp;"*",各都道府県の状況!$A:$I,F$3,FALSE), "※5", ""))), "")</f>
        <v>9801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1071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44410</v>
      </c>
      <c r="C27" s="30" t="s">
        <v>32</v>
      </c>
      <c r="D27" s="40">
        <f>IFERROR(INT(TRIM(SUBSTITUTE(VLOOKUP($A27&amp;"*",各都道府県の状況!$A:$I,D$3,FALSE), "※5", ""))), "")</f>
        <v>54237</v>
      </c>
      <c r="E27" s="40">
        <f>IFERROR(INT(TRIM(SUBSTITUTE(VLOOKUP($A27&amp;"*",各都道府県の状況!$A:$I,E$3,FALSE), "※5", ""))), "")</f>
        <v>922462</v>
      </c>
      <c r="F27" s="40">
        <f>IFERROR(INT(TRIM(SUBSTITUTE(VLOOKUP($A27&amp;"*",各都道府県の状況!$A:$I,F$3,FALSE), "※5", ""))), "")</f>
        <v>51337</v>
      </c>
      <c r="G27" s="40">
        <f>IFERROR(INT(TRIM(SUBSTITUTE(VLOOKUP($A27&amp;"*",各都道府県の状況!$A:$I,G$3,FALSE), "※5", ""))), "")</f>
        <v>1008</v>
      </c>
      <c r="H27" s="40">
        <f>IFERROR(INT(TRIM(SUBSTITUTE(VLOOKUP($A27&amp;"*",各都道府県の状況!$A:$I,H$3,FALSE), "※5", ""))), "")</f>
        <v>1892</v>
      </c>
      <c r="I27" s="40">
        <f>IFERROR(INT(TRIM(SUBSTITUTE(VLOOKUP($A27&amp;"*",各都道府県の状況!$A:$I,I$3,FALSE), "※5", ""))), "")</f>
        <v>10</v>
      </c>
    </row>
    <row r="28" spans="1:9" x14ac:dyDescent="0.55000000000000004">
      <c r="A28" s="12" t="s">
        <v>204</v>
      </c>
      <c r="B28" s="13">
        <f t="shared" si="0"/>
        <v>44410</v>
      </c>
      <c r="C28" s="30" t="s">
        <v>33</v>
      </c>
      <c r="D28" s="40">
        <f>IFERROR(INT(TRIM(SUBSTITUTE(VLOOKUP($A28&amp;"*",各都道府県の状況!$A:$I,D$3,FALSE), "※5", ""))), "")</f>
        <v>5832</v>
      </c>
      <c r="E28" s="40">
        <f>IFERROR(INT(TRIM(SUBSTITUTE(VLOOKUP($A28&amp;"*",各都道府県の状況!$A:$I,E$3,FALSE), "※5", ""))), "")</f>
        <v>159799</v>
      </c>
      <c r="F28" s="40">
        <f>IFERROR(INT(TRIM(SUBSTITUTE(VLOOKUP($A28&amp;"*",各都道府県の状況!$A:$I,F$3,FALSE), "※5", ""))), "")</f>
        <v>5569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297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44410</v>
      </c>
      <c r="C29" s="30" t="s">
        <v>34</v>
      </c>
      <c r="D29" s="40">
        <f>IFERROR(INT(TRIM(SUBSTITUTE(VLOOKUP($A29&amp;"*",各都道府県の状況!$A:$I,D$3,FALSE), "※5", ""))), "")</f>
        <v>6122</v>
      </c>
      <c r="E29" s="40">
        <f>IFERROR(INT(TRIM(SUBSTITUTE(VLOOKUP($A29&amp;"*",各都道府県の状況!$A:$I,E$3,FALSE), "※5", ""))), "")</f>
        <v>171028</v>
      </c>
      <c r="F29" s="40">
        <f>IFERROR(INT(TRIM(SUBSTITUTE(VLOOKUP($A29&amp;"*",各都道府県の状況!$A:$I,F$3,FALSE), "※5", ""))), "")</f>
        <v>5659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370</v>
      </c>
      <c r="I29" s="40">
        <f>IFERROR(INT(TRIM(SUBSTITUTE(VLOOKUP($A29&amp;"*",各都道府県の状況!$A:$I,I$3,FALSE), "※5", ""))), "")</f>
        <v>3</v>
      </c>
    </row>
    <row r="30" spans="1:9" x14ac:dyDescent="0.55000000000000004">
      <c r="A30" s="12" t="s">
        <v>206</v>
      </c>
      <c r="B30" s="13">
        <f t="shared" si="0"/>
        <v>44410</v>
      </c>
      <c r="C30" s="30" t="s">
        <v>35</v>
      </c>
      <c r="D30" s="40">
        <f>IFERROR(INT(TRIM(SUBSTITUTE(VLOOKUP($A30&amp;"*",各都道府県の状況!$A:$I,D$3,FALSE), "※5", ""))), "")</f>
        <v>18617</v>
      </c>
      <c r="E30" s="40">
        <f>IFERROR(INT(TRIM(SUBSTITUTE(VLOOKUP($A30&amp;"*",各都道府県の状況!$A:$I,E$3,FALSE), "※5", ""))), "")</f>
        <v>313314</v>
      </c>
      <c r="F30" s="40">
        <f>IFERROR(INT(TRIM(SUBSTITUTE(VLOOKUP($A30&amp;"*",各都道府県の状況!$A:$I,F$3,FALSE), "※5", ""))), "")</f>
        <v>17099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1149</v>
      </c>
      <c r="I30" s="40">
        <f>IFERROR(INT(TRIM(SUBSTITUTE(VLOOKUP($A30&amp;"*",各都道府県の状況!$A:$I,I$3,FALSE), "※5", ""))), "")</f>
        <v>21</v>
      </c>
    </row>
    <row r="31" spans="1:9" x14ac:dyDescent="0.55000000000000004">
      <c r="A31" s="12" t="s">
        <v>207</v>
      </c>
      <c r="B31" s="13">
        <f t="shared" si="0"/>
        <v>44410</v>
      </c>
      <c r="C31" s="30" t="s">
        <v>36</v>
      </c>
      <c r="D31" s="40">
        <f>IFERROR(INT(TRIM(SUBSTITUTE(VLOOKUP($A31&amp;"*",各都道府県の状況!$A:$I,D$3,FALSE), "※5", ""))), "")</f>
        <v>115473</v>
      </c>
      <c r="E31" s="40">
        <f>IFERROR(INT(TRIM(SUBSTITUTE(VLOOKUP($A31&amp;"*",各都道府県の状況!$A:$I,E$3,FALSE), "※5", ""))), "")</f>
        <v>2492853</v>
      </c>
      <c r="F31" s="40">
        <f>IFERROR(INT(TRIM(SUBSTITUTE(VLOOKUP($A31&amp;"*",各都道府県の状況!$A:$I,F$3,FALSE), "※5", ""))), "")</f>
        <v>104755</v>
      </c>
      <c r="G31" s="40">
        <f>IFERROR(INT(TRIM(SUBSTITUTE(VLOOKUP($A31&amp;"*",各都道府県の状況!$A:$I,G$3,FALSE), "※5", ""))), "")</f>
        <v>2722</v>
      </c>
      <c r="H31" s="40">
        <f>IFERROR(INT(TRIM(SUBSTITUTE(VLOOKUP($A31&amp;"*",各都道府県の状況!$A:$I,H$3,FALSE), "※5", ""))), "")</f>
        <v>7028</v>
      </c>
      <c r="I31" s="40">
        <f>IFERROR(INT(TRIM(SUBSTITUTE(VLOOKUP($A31&amp;"*",各都道府県の状況!$A:$I,I$3,FALSE), "※5", ""))), "")</f>
        <v>219</v>
      </c>
    </row>
    <row r="32" spans="1:9" x14ac:dyDescent="0.55000000000000004">
      <c r="A32" s="12" t="s">
        <v>208</v>
      </c>
      <c r="B32" s="13">
        <f t="shared" si="0"/>
        <v>44410</v>
      </c>
      <c r="C32" s="30" t="s">
        <v>37</v>
      </c>
      <c r="D32" s="40">
        <f>IFERROR(INT(TRIM(SUBSTITUTE(VLOOKUP($A32&amp;"*",各都道府県の状況!$A:$I,D$3,FALSE), "※5", ""))), "")</f>
        <v>44304</v>
      </c>
      <c r="E32" s="40">
        <f>IFERROR(INT(TRIM(SUBSTITUTE(VLOOKUP($A32&amp;"*",各都道府県の状況!$A:$I,E$3,FALSE), "※5", ""))), "")</f>
        <v>560310</v>
      </c>
      <c r="F32" s="40">
        <f>IFERROR(INT(TRIM(SUBSTITUTE(VLOOKUP($A32&amp;"*",各都道府県の状況!$A:$I,F$3,FALSE), "※5", ""))), "")</f>
        <v>41176</v>
      </c>
      <c r="G32" s="40">
        <f>IFERROR(INT(TRIM(SUBSTITUTE(VLOOKUP($A32&amp;"*",各都道府県の状況!$A:$I,G$3,FALSE), "※5", ""))), "")</f>
        <v>1316</v>
      </c>
      <c r="H32" s="40">
        <f>IFERROR(INT(TRIM(SUBSTITUTE(VLOOKUP($A32&amp;"*",各都道府県の状況!$A:$I,H$3,FALSE), "※5", ""))), "")</f>
        <v>1812</v>
      </c>
      <c r="I32" s="40">
        <f>IFERROR(INT(TRIM(SUBSTITUTE(VLOOKUP($A32&amp;"*",各都道府県の状況!$A:$I,I$3,FALSE), "※5", ""))), "")</f>
        <v>23</v>
      </c>
    </row>
    <row r="33" spans="1:9" x14ac:dyDescent="0.55000000000000004">
      <c r="A33" s="12" t="s">
        <v>209</v>
      </c>
      <c r="B33" s="13">
        <f t="shared" si="0"/>
        <v>44410</v>
      </c>
      <c r="C33" s="30" t="s">
        <v>38</v>
      </c>
      <c r="D33" s="40">
        <f>IFERROR(INT(TRIM(SUBSTITUTE(VLOOKUP($A33&amp;"*",各都道府県の状況!$A:$I,D$3,FALSE), "※5", ""))), "")</f>
        <v>9168</v>
      </c>
      <c r="E33" s="40">
        <f>IFERROR(INT(TRIM(SUBSTITUTE(VLOOKUP($A33&amp;"*",各都道府県の状況!$A:$I,E$3,FALSE), "※5", ""))), "")</f>
        <v>187872</v>
      </c>
      <c r="F33" s="40">
        <f>IFERROR(INT(TRIM(SUBSTITUTE(VLOOKUP($A33&amp;"*",各都道府県の状況!$A:$I,F$3,FALSE), "※5", ""))), "")</f>
        <v>8582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453</v>
      </c>
      <c r="I33" s="40">
        <f>IFERROR(INT(TRIM(SUBSTITUTE(VLOOKUP($A33&amp;"*",各都道府県の状況!$A:$I,I$3,FALSE), "※5", ""))), "")</f>
        <v>9</v>
      </c>
    </row>
    <row r="34" spans="1:9" x14ac:dyDescent="0.55000000000000004">
      <c r="A34" s="12" t="s">
        <v>210</v>
      </c>
      <c r="B34" s="13">
        <f t="shared" si="0"/>
        <v>44410</v>
      </c>
      <c r="C34" s="30" t="s">
        <v>39</v>
      </c>
      <c r="D34" s="40">
        <f>IFERROR(INT(TRIM(SUBSTITUTE(VLOOKUP($A34&amp;"*",各都道府県の状況!$A:$I,D$3,FALSE), "※5", ""))), "")</f>
        <v>3044</v>
      </c>
      <c r="E34" s="40">
        <f>IFERROR(INT(TRIM(SUBSTITUTE(VLOOKUP($A34&amp;"*",各都道府県の状況!$A:$I,E$3,FALSE), "※5", ""))), "")</f>
        <v>45437</v>
      </c>
      <c r="F34" s="40">
        <f>IFERROR(INT(TRIM(SUBSTITUTE(VLOOKUP($A34&amp;"*",各都道府県の状況!$A:$I,F$3,FALSE), "※5", ""))), "")</f>
        <v>2688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236</v>
      </c>
      <c r="I34" s="40">
        <f>IFERROR(INT(TRIM(SUBSTITUTE(VLOOKUP($A34&amp;"*",各都道府県の状況!$A:$I,I$3,FALSE), "※5", ""))), "")</f>
        <v>13</v>
      </c>
    </row>
    <row r="35" spans="1:9" x14ac:dyDescent="0.55000000000000004">
      <c r="A35" s="12" t="s">
        <v>211</v>
      </c>
      <c r="B35" s="13">
        <f t="shared" si="0"/>
        <v>44410</v>
      </c>
      <c r="C35" s="30" t="s">
        <v>40</v>
      </c>
      <c r="D35" s="40">
        <f>IFERROR(INT(TRIM(SUBSTITUTE(VLOOKUP($A35&amp;"*",各都道府県の状況!$A:$I,D$3,FALSE), "※5", ""))), "")</f>
        <v>813</v>
      </c>
      <c r="E35" s="40">
        <f>IFERROR(INT(TRIM(SUBSTITUTE(VLOOKUP($A35&amp;"*",各都道府県の状況!$A:$I,E$3,FALSE), "※5", ""))), "")</f>
        <v>99292</v>
      </c>
      <c r="F35" s="40">
        <f>IFERROR(INT(TRIM(SUBSTITUTE(VLOOKUP($A35&amp;"*",各都道府県の状況!$A:$I,F$3,FALSE), "※5", ""))), "")</f>
        <v>578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182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44410</v>
      </c>
      <c r="C36" s="30" t="s">
        <v>41</v>
      </c>
      <c r="D36" s="40">
        <f>IFERROR(INT(TRIM(SUBSTITUTE(VLOOKUP($A36&amp;"*",各都道府県の状況!$A:$I,D$3,FALSE), "※5", ""))), "")</f>
        <v>749</v>
      </c>
      <c r="E36" s="40">
        <f>IFERROR(INT(TRIM(SUBSTITUTE(VLOOKUP($A36&amp;"*",各都道府県の状況!$A:$I,E$3,FALSE), "※5", ""))), "")</f>
        <v>36029</v>
      </c>
      <c r="F36" s="40">
        <f>IFERROR(INT(TRIM(SUBSTITUTE(VLOOKUP($A36&amp;"*",各都道府県の状況!$A:$I,F$3,FALSE), "※5", ""))), "")</f>
        <v>655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92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44410</v>
      </c>
      <c r="C37" s="30" t="s">
        <v>42</v>
      </c>
      <c r="D37" s="40">
        <f>IFERROR(INT(TRIM(SUBSTITUTE(VLOOKUP($A37&amp;"*",各都道府県の状況!$A:$I,D$3,FALSE), "※5", ""))), "")</f>
        <v>8329</v>
      </c>
      <c r="E37" s="40">
        <f>IFERROR(INT(TRIM(SUBSTITUTE(VLOOKUP($A37&amp;"*",各都道府県の状況!$A:$I,E$3,FALSE), "※5", ""))), "")</f>
        <v>183050</v>
      </c>
      <c r="F37" s="40">
        <f>IFERROR(INT(TRIM(SUBSTITUTE(VLOOKUP($A37&amp;"*",各都道府県の状況!$A:$I,F$3,FALSE), "※5", ""))), "")</f>
        <v>7612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245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44410</v>
      </c>
      <c r="C38" s="30" t="s">
        <v>43</v>
      </c>
      <c r="D38" s="40">
        <f>IFERROR(INT(TRIM(SUBSTITUTE(VLOOKUP($A38&amp;"*",各都道府県の状況!$A:$I,D$3,FALSE), "※5", ""))), "")</f>
        <v>12206</v>
      </c>
      <c r="E38" s="40">
        <f>IFERROR(INT(TRIM(SUBSTITUTE(VLOOKUP($A38&amp;"*",各都道府県の状況!$A:$I,E$3,FALSE), "※5", ""))), "")</f>
        <v>594390</v>
      </c>
      <c r="F38" s="40">
        <f>IFERROR(INT(TRIM(SUBSTITUTE(VLOOKUP($A38&amp;"*",各都道府県の状況!$A:$I,F$3,FALSE), "※5", ""))), "")</f>
        <v>11619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327</v>
      </c>
      <c r="I38" s="40">
        <f>IFERROR(INT(TRIM(SUBSTITUTE(VLOOKUP($A38&amp;"*",各都道府県の状況!$A:$I,I$3,FALSE), "※5", ""))), "")</f>
        <v>6</v>
      </c>
    </row>
    <row r="39" spans="1:9" x14ac:dyDescent="0.55000000000000004">
      <c r="A39" s="12" t="s">
        <v>215</v>
      </c>
      <c r="B39" s="13">
        <f t="shared" si="0"/>
        <v>44410</v>
      </c>
      <c r="C39" s="30" t="s">
        <v>44</v>
      </c>
      <c r="D39" s="40">
        <f>IFERROR(INT(TRIM(SUBSTITUTE(VLOOKUP($A39&amp;"*",各都道府県の状況!$A:$I,D$3,FALSE), "※5", ""))), "")</f>
        <v>3309</v>
      </c>
      <c r="E39" s="40">
        <f>IFERROR(INT(TRIM(SUBSTITUTE(VLOOKUP($A39&amp;"*",各都道府県の状況!$A:$I,E$3,FALSE), "※5", ""))), "")</f>
        <v>130605</v>
      </c>
      <c r="F39" s="40">
        <f>IFERROR(INT(TRIM(SUBSTITUTE(VLOOKUP($A39&amp;"*",各都道府県の状況!$A:$I,F$3,FALSE), "※5", ""))), "")</f>
        <v>3116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113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44410</v>
      </c>
      <c r="C40" s="30" t="s">
        <v>45</v>
      </c>
      <c r="D40" s="40">
        <f>IFERROR(INT(TRIM(SUBSTITUTE(VLOOKUP($A40&amp;"*",各都道府県の状況!$A:$I,D$3,FALSE), "※5", ""))), "")</f>
        <v>1804</v>
      </c>
      <c r="E40" s="40">
        <f>IFERROR(INT(TRIM(SUBSTITUTE(VLOOKUP($A40&amp;"*",各都道府県の状況!$A:$I,E$3,FALSE), "※5", ""))), "")</f>
        <v>72851</v>
      </c>
      <c r="F40" s="40">
        <f>IFERROR(INT(TRIM(SUBSTITUTE(VLOOKUP($A40&amp;"*",各都道府県の状況!$A:$I,F$3,FALSE), "※5", ""))), "")</f>
        <v>1661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80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44410</v>
      </c>
      <c r="C41" s="30" t="s">
        <v>46</v>
      </c>
      <c r="D41" s="40">
        <f>IFERROR(INT(TRIM(SUBSTITUTE(VLOOKUP($A41&amp;"*",各都道府県の状況!$A:$I,D$3,FALSE), "※5", ""))), "")</f>
        <v>2335</v>
      </c>
      <c r="E41" s="40">
        <f>IFERROR(INT(TRIM(SUBSTITUTE(VLOOKUP($A41&amp;"*",各都道府県の状況!$A:$I,E$3,FALSE), "※5", ""))), "")</f>
        <v>94552</v>
      </c>
      <c r="F41" s="40">
        <f>IFERROR(INT(TRIM(SUBSTITUTE(VLOOKUP($A41&amp;"*",各都道府県の状況!$A:$I,F$3,FALSE), "※5", ""))), "")</f>
        <v>2123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184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44410</v>
      </c>
      <c r="C42" s="30" t="s">
        <v>47</v>
      </c>
      <c r="D42" s="40">
        <f>IFERROR(INT(TRIM(SUBSTITUTE(VLOOKUP($A42&amp;"*",各都道府県の状況!$A:$I,D$3,FALSE), "※5", ""))), "")</f>
        <v>2941</v>
      </c>
      <c r="E42" s="40">
        <f>IFERROR(INT(TRIM(SUBSTITUTE(VLOOKUP($A42&amp;"*",各都道府県の状況!$A:$I,E$3,FALSE), "※5", ""))), "")</f>
        <v>105846</v>
      </c>
      <c r="F42" s="40">
        <f>IFERROR(INT(TRIM(SUBSTITUTE(VLOOKUP($A42&amp;"*",各都道府県の状況!$A:$I,F$3,FALSE), "※5", ""))), "")</f>
        <v>2737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127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44410</v>
      </c>
      <c r="C43" s="30" t="s">
        <v>48</v>
      </c>
      <c r="D43" s="40">
        <f>IFERROR(INT(TRIM(SUBSTITUTE(VLOOKUP($A43&amp;"*",各都道府県の状況!$A:$I,D$3,FALSE), "※5", ""))), "")</f>
        <v>2108</v>
      </c>
      <c r="E43" s="40">
        <f>IFERROR(INT(TRIM(SUBSTITUTE(VLOOKUP($A43&amp;"*",各都道府県の状況!$A:$I,E$3,FALSE), "※5", ""))), "")</f>
        <v>64615</v>
      </c>
      <c r="F43" s="40">
        <f>IFERROR(INT(TRIM(SUBSTITUTE(VLOOKUP($A43&amp;"*",各都道府県の状況!$A:$I,F$3,FALSE), "※5", ""))), "")</f>
        <v>1964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115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44410</v>
      </c>
      <c r="C44" s="30" t="s">
        <v>49</v>
      </c>
      <c r="D44" s="40">
        <f>IFERROR(INT(TRIM(SUBSTITUTE(VLOOKUP($A44&amp;"*",各都道府県の状況!$A:$I,D$3,FALSE), "※5", ""))), "")</f>
        <v>40162</v>
      </c>
      <c r="E44" s="40">
        <f>IFERROR(INT(TRIM(SUBSTITUTE(VLOOKUP($A44&amp;"*",各都道府県の状況!$A:$I,E$3,FALSE), "※5", ""))), "")</f>
        <v>925442</v>
      </c>
      <c r="F44" s="40">
        <f>IFERROR(INT(TRIM(SUBSTITUTE(VLOOKUP($A44&amp;"*",各都道府県の状況!$A:$I,F$3,FALSE), "※5", ""))), "")</f>
        <v>36296</v>
      </c>
      <c r="G44" s="40">
        <f>IFERROR(INT(TRIM(SUBSTITUTE(VLOOKUP($A44&amp;"*",各都道府県の状況!$A:$I,G$3,FALSE), "※5", ""))), "")</f>
        <v>534</v>
      </c>
      <c r="H44" s="40">
        <f>IFERROR(INT(TRIM(SUBSTITUTE(VLOOKUP($A44&amp;"*",各都道府県の状況!$A:$I,H$3,FALSE), "※5", ""))), "")</f>
        <v>2975</v>
      </c>
      <c r="I44" s="40">
        <f>IFERROR(INT(TRIM(SUBSTITUTE(VLOOKUP($A44&amp;"*",各都道府県の状況!$A:$I,I$3,FALSE), "※5", ""))), "")</f>
        <v>14</v>
      </c>
    </row>
    <row r="45" spans="1:9" x14ac:dyDescent="0.55000000000000004">
      <c r="A45" s="12" t="s">
        <v>221</v>
      </c>
      <c r="B45" s="13">
        <f t="shared" si="0"/>
        <v>44410</v>
      </c>
      <c r="C45" s="30" t="s">
        <v>50</v>
      </c>
      <c r="D45" s="40">
        <f>IFERROR(INT(TRIM(SUBSTITUTE(VLOOKUP($A45&amp;"*",各都道府県の状況!$A:$I,D$3,FALSE), "※5", ""))), "")</f>
        <v>2782</v>
      </c>
      <c r="E45" s="40">
        <f>IFERROR(INT(TRIM(SUBSTITUTE(VLOOKUP($A45&amp;"*",各都道府県の状況!$A:$I,E$3,FALSE), "※5", ""))), "")</f>
        <v>64684</v>
      </c>
      <c r="F45" s="40">
        <f>IFERROR(INT(TRIM(SUBSTITUTE(VLOOKUP($A45&amp;"*",各都道府県の状況!$A:$I,F$3,FALSE), "※5", ""))), "")</f>
        <v>2646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125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44410</v>
      </c>
      <c r="C46" s="30" t="s">
        <v>51</v>
      </c>
      <c r="D46" s="40">
        <f>IFERROR(INT(TRIM(SUBSTITUTE(VLOOKUP($A46&amp;"*",各都道府県の状況!$A:$I,D$3,FALSE), "※5", ""))), "")</f>
        <v>3507</v>
      </c>
      <c r="E46" s="40">
        <f>IFERROR(INT(TRIM(SUBSTITUTE(VLOOKUP($A46&amp;"*",各都道府県の状況!$A:$I,E$3,FALSE), "※5", ""))), "")</f>
        <v>137651</v>
      </c>
      <c r="F46" s="40">
        <f>IFERROR(INT(TRIM(SUBSTITUTE(VLOOKUP($A46&amp;"*",各都道府県の状況!$A:$I,F$3,FALSE), "※5", ""))), "")</f>
        <v>3247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192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44410</v>
      </c>
      <c r="C47" s="30" t="s">
        <v>52</v>
      </c>
      <c r="D47" s="40">
        <f>IFERROR(INT(TRIM(SUBSTITUTE(VLOOKUP($A47&amp;"*",各都道府県の状況!$A:$I,D$3,FALSE), "※5", ""))), "")</f>
        <v>7096</v>
      </c>
      <c r="E47" s="40">
        <f>IFERROR(INT(TRIM(SUBSTITUTE(VLOOKUP($A47&amp;"*",各都道府県の状況!$A:$I,E$3,FALSE), "※5", ""))), "")</f>
        <v>86160</v>
      </c>
      <c r="F47" s="40">
        <f>IFERROR(INT(TRIM(SUBSTITUTE(VLOOKUP($A47&amp;"*",各都道府県の状況!$A:$I,F$3,FALSE), "※5", ""))), "")</f>
        <v>6477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498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44410</v>
      </c>
      <c r="C48" s="30" t="s">
        <v>53</v>
      </c>
      <c r="D48" s="40">
        <f>IFERROR(INT(TRIM(SUBSTITUTE(VLOOKUP($A48&amp;"*",各都道府県の状況!$A:$I,D$3,FALSE), "※5", ""))), "")</f>
        <v>3704</v>
      </c>
      <c r="E48" s="40">
        <f>IFERROR(INT(TRIM(SUBSTITUTE(VLOOKUP($A48&amp;"*",各都道府県の状況!$A:$I,E$3,FALSE), "※5", ""))), "")</f>
        <v>187025</v>
      </c>
      <c r="F48" s="40">
        <f>IFERROR(INT(TRIM(SUBSTITUTE(VLOOKUP($A48&amp;"*",各都道府県の状況!$A:$I,F$3,FALSE), "※5", ""))), "")</f>
        <v>3480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160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44410</v>
      </c>
      <c r="C49" s="30" t="s">
        <v>54</v>
      </c>
      <c r="D49" s="40">
        <f>IFERROR(INT(TRIM(SUBSTITUTE(VLOOKUP($A49&amp;"*",各都道府県の状況!$A:$I,D$3,FALSE), "※5", ""))), "")</f>
        <v>3267</v>
      </c>
      <c r="E49" s="40">
        <f>IFERROR(INT(TRIM(SUBSTITUTE(VLOOKUP($A49&amp;"*",各都道府県の状況!$A:$I,E$3,FALSE), "※5", ""))), "")</f>
        <v>46053</v>
      </c>
      <c r="F49" s="40">
        <f>IFERROR(INT(TRIM(SUBSTITUTE(VLOOKUP($A49&amp;"*",各都道府県の状況!$A:$I,F$3,FALSE), "※5", ""))), "")</f>
        <v>3113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116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44410</v>
      </c>
      <c r="C50" s="30" t="s">
        <v>55</v>
      </c>
      <c r="D50" s="40">
        <f>IFERROR(INT(TRIM(SUBSTITUTE(VLOOKUP($A50&amp;"*",各都道府県の状況!$A:$I,D$3,FALSE), "※5", ""))), "")</f>
        <v>4019</v>
      </c>
      <c r="E50" s="40">
        <f>IFERROR(INT(TRIM(SUBSTITUTE(VLOOKUP($A50&amp;"*",各都道府県の状況!$A:$I,E$3,FALSE), "※5", ""))), "")</f>
        <v>120162</v>
      </c>
      <c r="F50" s="40">
        <f>IFERROR(INT(TRIM(SUBSTITUTE(VLOOKUP($A50&amp;"*",各都道府県の状況!$A:$I,F$3,FALSE), "※5", ""))), "")</f>
        <v>3808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191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44410</v>
      </c>
      <c r="C51" s="30" t="s">
        <v>56</v>
      </c>
      <c r="D51" s="40">
        <f>IFERROR(INT(TRIM(SUBSTITUTE(VLOOKUP($A51&amp;"*",各都道府県の状況!$A:$I,D$3,FALSE), "※5", ""))), "")</f>
        <v>25337</v>
      </c>
      <c r="E51" s="40">
        <f>IFERROR(INT(TRIM(SUBSTITUTE(VLOOKUP($A51&amp;"*",各都道府県の状況!$A:$I,E$3,FALSE), "※5", ""))), "")</f>
        <v>285810</v>
      </c>
      <c r="F51" s="40">
        <f>IFERROR(INT(TRIM(SUBSTITUTE(VLOOKUP($A51&amp;"*",各都道府県の状況!$A:$I,F$3,FALSE), "※5", ""))), "")</f>
        <v>22278</v>
      </c>
      <c r="G51" s="40">
        <f>IFERROR(INT(TRIM(SUBSTITUTE(VLOOKUP($A51&amp;"*",各都道府県の状況!$A:$I,G$3,FALSE), "※5", ""))), "")</f>
        <v>236</v>
      </c>
      <c r="H51" s="40">
        <f>IFERROR(INT(TRIM(SUBSTITUTE(VLOOKUP($A51&amp;"*",各都道府県の状況!$A:$I,H$3,FALSE), "※5", ""))), "")</f>
        <v>2789</v>
      </c>
      <c r="I51" s="40">
        <f>IFERROR(INT(TRIM(SUBSTITUTE(VLOOKUP($A51&amp;"*",各都道府県の状況!$A:$I,I$3,FALSE), "※5", ""))), "")</f>
        <v>68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14" activePane="bottomLeft" state="frozen"/>
      <selection pane="bottomLeft" activeCell="M119" sqref="M6:O119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7" s="74" customFormat="1" x14ac:dyDescent="0.55000000000000004">
      <c r="A1" s="114" t="s">
        <v>292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x14ac:dyDescent="0.55000000000000004">
      <c r="A2" s="116" t="s">
        <v>319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M2" s="108" t="s">
        <v>318</v>
      </c>
      <c r="N2" s="108"/>
      <c r="O2" s="108"/>
    </row>
    <row r="3" spans="1:17" x14ac:dyDescent="0.55000000000000004">
      <c r="A3" s="115" t="s">
        <v>312</v>
      </c>
      <c r="B3" s="115"/>
      <c r="C3" s="115"/>
      <c r="D3" s="115"/>
      <c r="E3" s="115"/>
      <c r="F3" s="115"/>
      <c r="G3" s="72"/>
      <c r="H3" s="117" t="s">
        <v>317</v>
      </c>
      <c r="I3" s="117"/>
      <c r="J3" s="117"/>
      <c r="K3" s="117"/>
      <c r="L3" s="117"/>
      <c r="M3" s="108" t="s">
        <v>287</v>
      </c>
      <c r="N3" s="108"/>
      <c r="O3" s="108"/>
    </row>
    <row r="4" spans="1:17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08"/>
      <c r="N4" s="108"/>
      <c r="O4" s="108"/>
      <c r="P4" s="108" t="s">
        <v>332</v>
      </c>
      <c r="Q4" s="108"/>
    </row>
    <row r="5" spans="1:17" s="74" customFormat="1" x14ac:dyDescent="0.55000000000000004">
      <c r="A5" s="80"/>
      <c r="B5" s="75"/>
      <c r="C5" s="75"/>
      <c r="D5" s="113" t="s">
        <v>282</v>
      </c>
      <c r="E5" s="113"/>
      <c r="F5" s="113" t="s">
        <v>314</v>
      </c>
      <c r="G5" s="113"/>
      <c r="H5" s="75"/>
      <c r="I5" s="113" t="s">
        <v>282</v>
      </c>
      <c r="J5" s="113"/>
      <c r="K5" s="113" t="s">
        <v>314</v>
      </c>
      <c r="L5" s="113"/>
    </row>
    <row r="6" spans="1:17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7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4741</v>
      </c>
      <c r="I7" s="52">
        <f>IFERROR(VLOOKUP($A7, ワクチン一般接種!$A:$G, I$4, FALSE), 0)</f>
        <v>4741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31591</v>
      </c>
      <c r="O7" s="53">
        <f>IF($A7="", "", IF(F7+G7+K7+L7=0, "", F7+G7+K7+L7))</f>
        <v>70086</v>
      </c>
    </row>
    <row r="8" spans="1:17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4190</v>
      </c>
      <c r="I8" s="52">
        <f>IFERROR(VLOOKUP($A8, ワクチン一般接種!$A:$G, I$4, FALSE), 0)</f>
        <v>4190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18086</v>
      </c>
      <c r="O8" s="53">
        <f t="shared" ref="O8:O70" si="2">IF($A8="", "", F8+G8+K8+L8)</f>
        <v>40090</v>
      </c>
    </row>
    <row r="9" spans="1:17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4995</v>
      </c>
      <c r="I9" s="52">
        <f>IFERROR(VLOOKUP($A9, ワクチン一般接種!$A:$G, I$4, FALSE), 0)</f>
        <v>4995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14564</v>
      </c>
      <c r="O9" s="53">
        <f t="shared" si="2"/>
        <v>41427</v>
      </c>
    </row>
    <row r="10" spans="1:17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8768</v>
      </c>
      <c r="I10" s="52">
        <f>IFERROR(VLOOKUP($A10, ワクチン一般接種!$A:$G, I$4, FALSE), 0)</f>
        <v>8768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25405</v>
      </c>
      <c r="O10" s="53">
        <f t="shared" si="2"/>
        <v>35983</v>
      </c>
    </row>
    <row r="11" spans="1:17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11077</v>
      </c>
      <c r="I11" s="52">
        <f>IFERROR(VLOOKUP($A11, ワクチン一般接種!$A:$G, I$4, FALSE), 0)</f>
        <v>11077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40773</v>
      </c>
      <c r="O11" s="53">
        <f t="shared" si="2"/>
        <v>39991</v>
      </c>
    </row>
    <row r="12" spans="1:17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8162</v>
      </c>
      <c r="I12" s="52">
        <f>IFERROR(VLOOKUP($A12, ワクチン一般接種!$A:$G, I$4, FALSE), 0)</f>
        <v>8162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8162</v>
      </c>
      <c r="O12" s="53">
        <f t="shared" si="2"/>
        <v>0</v>
      </c>
    </row>
    <row r="13" spans="1:17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9169</v>
      </c>
      <c r="I13" s="52">
        <f>IFERROR(VLOOKUP($A13, ワクチン一般接種!$A:$G, I$4, FALSE), 0)</f>
        <v>9169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9169</v>
      </c>
      <c r="O13" s="53">
        <f t="shared" si="2"/>
        <v>0</v>
      </c>
    </row>
    <row r="14" spans="1:17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34574</v>
      </c>
      <c r="I14" s="52">
        <f>IFERROR(VLOOKUP($A14, ワクチン一般接種!$A:$G, I$4, FALSE), 0)</f>
        <v>34574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99299</v>
      </c>
      <c r="O14" s="53">
        <f t="shared" si="2"/>
        <v>54307</v>
      </c>
    </row>
    <row r="15" spans="1:17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52272</v>
      </c>
      <c r="I15" s="52">
        <f>IFERROR(VLOOKUP($A15, ワクチン一般接種!$A:$G, I$4, FALSE), 0)</f>
        <v>52272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150894</v>
      </c>
      <c r="O15" s="53">
        <f t="shared" si="2"/>
        <v>27797</v>
      </c>
    </row>
    <row r="16" spans="1:17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62229</v>
      </c>
      <c r="I16" s="52">
        <f>IFERROR(VLOOKUP($A16, ワクチン一般接種!$A:$G, I$4, FALSE), 0)</f>
        <v>62229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188417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60055</v>
      </c>
      <c r="I17" s="52">
        <f>IFERROR(VLOOKUP($A17, ワクチン一般接種!$A:$G, I$4, FALSE), 0)</f>
        <v>60055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188689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57480</v>
      </c>
      <c r="I18" s="52">
        <f>IFERROR(VLOOKUP($A18, ワクチン一般接種!$A:$G, I$4, FALSE), 0)</f>
        <v>57480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205469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37713</v>
      </c>
      <c r="I19" s="52">
        <f>IFERROR(VLOOKUP($A19, ワクチン一般接種!$A:$G, I$4, FALSE), 0)</f>
        <v>37713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37713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25659</v>
      </c>
      <c r="I20" s="52">
        <f>IFERROR(VLOOKUP($A20, ワクチン一般接種!$A:$G, I$4, FALSE), 0)</f>
        <v>25659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25659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63465</v>
      </c>
      <c r="I21" s="52">
        <f>IFERROR(VLOOKUP($A21, ワクチン一般接種!$A:$G, I$4, FALSE), 0)</f>
        <v>63465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285142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82623</v>
      </c>
      <c r="I22" s="52">
        <f>IFERROR(VLOOKUP($A22, ワクチン一般接種!$A:$G, I$4, FALSE), 0)</f>
        <v>82623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254692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90607</v>
      </c>
      <c r="I23" s="52">
        <f>IFERROR(VLOOKUP($A23, ワクチン一般接種!$A:$G, I$4, FALSE), 0)</f>
        <v>90607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284612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20782</v>
      </c>
      <c r="I24" s="52">
        <f>IFERROR(VLOOKUP($A24, ワクチン一般接種!$A:$G, I$4, FALSE), 0)</f>
        <v>20782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20782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69666</v>
      </c>
      <c r="I25" s="52">
        <f>IFERROR(VLOOKUP($A25, ワクチン一般接種!$A:$G, I$4, FALSE), 0)</f>
        <v>69666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297333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42082</v>
      </c>
      <c r="I26" s="52">
        <f>IFERROR(VLOOKUP($A26, ワクチン一般接種!$A:$G, I$4, FALSE), 0)</f>
        <v>42082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42082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24822</v>
      </c>
      <c r="I27" s="52">
        <f>IFERROR(VLOOKUP($A27, ワクチン一般接種!$A:$G, I$4, FALSE), 0)</f>
        <v>24822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24822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8170</v>
      </c>
      <c r="I28" s="52">
        <f>IFERROR(VLOOKUP($A28, ワクチン一般接種!$A:$G, I$4, FALSE), 0)</f>
        <v>7339</v>
      </c>
      <c r="J28" s="52">
        <f>IFERROR(VLOOKUP($A28, ワクチン一般接種!$A:$G, J$4, FALSE), 0)</f>
        <v>0</v>
      </c>
      <c r="K28" s="52">
        <f>IFERROR(VLOOKUP($A28, ワクチン一般接種!$A:$G, K$4, FALSE), 0)</f>
        <v>831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7339</v>
      </c>
      <c r="O28" s="53">
        <f t="shared" si="2"/>
        <v>831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9102</v>
      </c>
      <c r="I29" s="52">
        <f>IFERROR(VLOOKUP($A29, ワクチン一般接種!$A:$G, I$4, FALSE), 0)</f>
        <v>8350</v>
      </c>
      <c r="J29" s="52">
        <f>IFERROR(VLOOKUP($A29, ワクチン一般接種!$A:$G, J$4, FALSE), 0)</f>
        <v>0</v>
      </c>
      <c r="K29" s="52">
        <f>IFERROR(VLOOKUP($A29, ワクチン一般接種!$A:$G, K$4, FALSE), 0)</f>
        <v>752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8350</v>
      </c>
      <c r="O29" s="53">
        <f t="shared" si="2"/>
        <v>752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10580</v>
      </c>
      <c r="I30" s="52">
        <f>IFERROR(VLOOKUP($A30, ワクチン一般接種!$A:$G, I$4, FALSE), 0)</f>
        <v>9652</v>
      </c>
      <c r="J30" s="52">
        <f>IFERROR(VLOOKUP($A30, ワクチン一般接種!$A:$G, J$4, FALSE), 0)</f>
        <v>0</v>
      </c>
      <c r="K30" s="52">
        <f>IFERROR(VLOOKUP($A30, ワクチン一般接種!$A:$G, K$4, FALSE), 0)</f>
        <v>928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9652</v>
      </c>
      <c r="O30" s="53">
        <f t="shared" si="2"/>
        <v>928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53219</v>
      </c>
      <c r="I31" s="52">
        <f>IFERROR(VLOOKUP($A31, ワクチン一般接種!$A:$G, I$4, FALSE), 0)</f>
        <v>45596</v>
      </c>
      <c r="J31" s="52">
        <f>IFERROR(VLOOKUP($A31, ワクチン一般接種!$A:$G, J$4, FALSE), 0)</f>
        <v>0</v>
      </c>
      <c r="K31" s="52">
        <f>IFERROR(VLOOKUP($A31, ワクチン一般接種!$A:$G, K$4, FALSE), 0)</f>
        <v>7623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314574</v>
      </c>
      <c r="O31" s="53">
        <f t="shared" si="2"/>
        <v>70559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54965</v>
      </c>
      <c r="I32" s="52">
        <f>IFERROR(VLOOKUP($A32, ワクチン一般接種!$A:$G, I$4, FALSE), 0)</f>
        <v>45784</v>
      </c>
      <c r="J32" s="52">
        <f>IFERROR(VLOOKUP($A32, ワクチン一般接種!$A:$G, J$4, FALSE), 0)</f>
        <v>0</v>
      </c>
      <c r="K32" s="52">
        <f>IFERROR(VLOOKUP($A32, ワクチン一般接種!$A:$G, K$4, FALSE), 0)</f>
        <v>9181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142949</v>
      </c>
      <c r="O32" s="53">
        <f t="shared" si="2"/>
        <v>52360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68167</v>
      </c>
      <c r="I33" s="52">
        <f>IFERROR(VLOOKUP($A33, ワクチン一般接種!$A:$G, I$4, FALSE), 0)</f>
        <v>61154</v>
      </c>
      <c r="J33" s="52">
        <f>IFERROR(VLOOKUP($A33, ワクチン一般接種!$A:$G, J$4, FALSE), 0)</f>
        <v>0</v>
      </c>
      <c r="K33" s="52">
        <f>IFERROR(VLOOKUP($A33, ワクチン一般接種!$A:$G, K$4, FALSE), 0)</f>
        <v>7013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61154</v>
      </c>
      <c r="O33" s="53">
        <f t="shared" si="2"/>
        <v>7013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82229</v>
      </c>
      <c r="I34" s="52">
        <f>IFERROR(VLOOKUP($A34, ワクチン一般接種!$A:$G, I$4, FALSE), 0)</f>
        <v>73702</v>
      </c>
      <c r="J34" s="52">
        <f>IFERROR(VLOOKUP($A34, ワクチン一般接種!$A:$G, J$4, FALSE), 0)</f>
        <v>0</v>
      </c>
      <c r="K34" s="52">
        <f>IFERROR(VLOOKUP($A34, ワクチン一般接種!$A:$G, K$4, FALSE), 0)</f>
        <v>8527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73702</v>
      </c>
      <c r="O34" s="53">
        <f t="shared" si="2"/>
        <v>8527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127513</v>
      </c>
      <c r="I35" s="52">
        <f>IFERROR(VLOOKUP($A35, ワクチン一般接種!$A:$G, I$4, FALSE), 0)</f>
        <v>101979</v>
      </c>
      <c r="J35" s="52">
        <f>IFERROR(VLOOKUP($A35, ワクチン一般接種!$A:$G, J$4, FALSE), 0)</f>
        <v>0</v>
      </c>
      <c r="K35" s="52">
        <f>IFERROR(VLOOKUP($A35, ワクチン一般接種!$A:$G, K$4, FALSE), 0)</f>
        <v>25534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257234</v>
      </c>
      <c r="O35" s="53">
        <f t="shared" si="2"/>
        <v>93783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165392</v>
      </c>
      <c r="I36" s="52">
        <f>IFERROR(VLOOKUP($A36, ワクチン一般接種!$A:$G, I$4, FALSE), 0)</f>
        <v>125807</v>
      </c>
      <c r="J36" s="52">
        <f>IFERROR(VLOOKUP($A36, ワクチン一般接種!$A:$G, J$4, FALSE), 0)</f>
        <v>0</v>
      </c>
      <c r="K36" s="52">
        <f>IFERROR(VLOOKUP($A36, ワクチン一般接種!$A:$G, K$4, FALSE), 0)</f>
        <v>39585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216094</v>
      </c>
      <c r="O36" s="53">
        <f t="shared" si="2"/>
        <v>118036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203396</v>
      </c>
      <c r="I37" s="52">
        <f>IFERROR(VLOOKUP($A37, ワクチン一般接種!$A:$G, I$4, FALSE), 0)</f>
        <v>156551</v>
      </c>
      <c r="J37" s="52">
        <f>IFERROR(VLOOKUP($A37, ワクチン一般接種!$A:$G, J$4, FALSE), 0)</f>
        <v>0</v>
      </c>
      <c r="K37" s="52">
        <f>IFERROR(VLOOKUP($A37, ワクチン一般接種!$A:$G, K$4, FALSE), 0)</f>
        <v>46845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239510</v>
      </c>
      <c r="O37" s="53">
        <f t="shared" si="2"/>
        <v>145606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199815</v>
      </c>
      <c r="I38" s="52">
        <f>IFERROR(VLOOKUP($A38, ワクチン一般接種!$A:$G, I$4, FALSE), 0)</f>
        <v>153489</v>
      </c>
      <c r="J38" s="52">
        <f>IFERROR(VLOOKUP($A38, ワクチン一般接種!$A:$G, J$4, FALSE), 0)</f>
        <v>0</v>
      </c>
      <c r="K38" s="52">
        <f>IFERROR(VLOOKUP($A38, ワクチン一般接種!$A:$G, K$4, FALSE), 0)</f>
        <v>46326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246918</v>
      </c>
      <c r="O38" s="53">
        <f t="shared" si="2"/>
        <v>172036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173813</v>
      </c>
      <c r="I39" s="52">
        <f>IFERROR(VLOOKUP($A39, ワクチン一般接種!$A:$G, I$4, FALSE), 0)</f>
        <v>131657</v>
      </c>
      <c r="J39" s="52">
        <f>IFERROR(VLOOKUP($A39, ワクチン一般接種!$A:$G, J$4, FALSE), 0)</f>
        <v>0</v>
      </c>
      <c r="K39" s="52">
        <f>IFERROR(VLOOKUP($A39, ワクチン一般接種!$A:$G, K$4, FALSE), 0)</f>
        <v>42156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231150</v>
      </c>
      <c r="O39" s="53">
        <f t="shared" si="2"/>
        <v>185541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168233</v>
      </c>
      <c r="I40" s="52">
        <f>IFERROR(VLOOKUP($A40, ワクチン一般接種!$A:$G, I$4, FALSE), 0)</f>
        <v>136318</v>
      </c>
      <c r="J40" s="52">
        <f>IFERROR(VLOOKUP($A40, ワクチン一般接種!$A:$G, J$4, FALSE), 0)</f>
        <v>0</v>
      </c>
      <c r="K40" s="52">
        <f>IFERROR(VLOOKUP($A40, ワクチン一般接種!$A:$G, K$4, FALSE), 0)</f>
        <v>31915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136318</v>
      </c>
      <c r="O40" s="53">
        <f t="shared" si="2"/>
        <v>31915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207936</v>
      </c>
      <c r="I41" s="52">
        <f>IFERROR(VLOOKUP($A41, ワクチン一般接種!$A:$G, I$4, FALSE), 0)</f>
        <v>185945</v>
      </c>
      <c r="J41" s="52">
        <f>IFERROR(VLOOKUP($A41, ワクチン一般接種!$A:$G, J$4, FALSE), 0)</f>
        <v>0</v>
      </c>
      <c r="K41" s="52">
        <f>IFERROR(VLOOKUP($A41, ワクチン一般接種!$A:$G, K$4, FALSE), 0)</f>
        <v>21991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185945</v>
      </c>
      <c r="O41" s="53">
        <f t="shared" si="2"/>
        <v>21991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254713</v>
      </c>
      <c r="I42" s="52">
        <f>IFERROR(VLOOKUP($A42, ワクチン一般接種!$A:$G, I$4, FALSE), 0)</f>
        <v>206249</v>
      </c>
      <c r="J42" s="52">
        <f>IFERROR(VLOOKUP($A42, ワクチン一般接種!$A:$G, J$4, FALSE), 0)</f>
        <v>0</v>
      </c>
      <c r="K42" s="52">
        <f>IFERROR(VLOOKUP($A42, ワクチン一般接種!$A:$G, K$4, FALSE), 0)</f>
        <v>48464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340092</v>
      </c>
      <c r="O42" s="53">
        <f t="shared" si="2"/>
        <v>264187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309068</v>
      </c>
      <c r="I43" s="52">
        <f>IFERROR(VLOOKUP($A43, ワクチン一般接種!$A:$G, I$4, FALSE), 0)</f>
        <v>246740</v>
      </c>
      <c r="J43" s="52">
        <f>IFERROR(VLOOKUP($A43, ワクチン一般接種!$A:$G, J$4, FALSE), 0)</f>
        <v>0</v>
      </c>
      <c r="K43" s="52">
        <f>IFERROR(VLOOKUP($A43, ワクチン一般接種!$A:$G, K$4, FALSE), 0)</f>
        <v>62328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341317</v>
      </c>
      <c r="O43" s="53">
        <f t="shared" si="2"/>
        <v>217995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366132</v>
      </c>
      <c r="I44" s="52">
        <f>IFERROR(VLOOKUP($A44, ワクチン一般接種!$A:$G, I$4, FALSE), 0)</f>
        <v>300972</v>
      </c>
      <c r="J44" s="52">
        <f>IFERROR(VLOOKUP($A44, ワクチン一般接種!$A:$G, J$4, FALSE), 0)</f>
        <v>0</v>
      </c>
      <c r="K44" s="52">
        <f>IFERROR(VLOOKUP($A44, ワクチン一般接種!$A:$G, K$4, FALSE), 0)</f>
        <v>65160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389135</v>
      </c>
      <c r="O44" s="53">
        <f t="shared" si="2"/>
        <v>244863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339266</v>
      </c>
      <c r="I45" s="52">
        <f>IFERROR(VLOOKUP($A45, ワクチン一般接種!$A:$G, I$4, FALSE), 0)</f>
        <v>314345</v>
      </c>
      <c r="J45" s="52">
        <f>IFERROR(VLOOKUP($A45, ワクチン一般接種!$A:$G, J$4, FALSE), 0)</f>
        <v>0</v>
      </c>
      <c r="K45" s="52">
        <f>IFERROR(VLOOKUP($A45, ワクチン一般接種!$A:$G, K$4, FALSE), 0)</f>
        <v>24921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395767</v>
      </c>
      <c r="O45" s="53">
        <f t="shared" si="2"/>
        <v>134032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327042</v>
      </c>
      <c r="I46" s="52">
        <f>IFERROR(VLOOKUP($A46, ワクチン一般接種!$A:$G, I$4, FALSE), 0)</f>
        <v>272876</v>
      </c>
      <c r="J46" s="52">
        <f>IFERROR(VLOOKUP($A46, ワクチン一般接種!$A:$G, J$4, FALSE), 0)</f>
        <v>0</v>
      </c>
      <c r="K46" s="52">
        <f>IFERROR(VLOOKUP($A46, ワクチン一般接種!$A:$G, K$4, FALSE), 0)</f>
        <v>54166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372794</v>
      </c>
      <c r="O46" s="53">
        <f t="shared" si="2"/>
        <v>203269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323251</v>
      </c>
      <c r="I47" s="52">
        <f>IFERROR(VLOOKUP($A47, ワクチン一般接種!$A:$G, I$4, FALSE), 0)</f>
        <v>281213</v>
      </c>
      <c r="J47" s="52">
        <f>IFERROR(VLOOKUP($A47, ワクチン一般接種!$A:$G, J$4, FALSE), 0)</f>
        <v>0</v>
      </c>
      <c r="K47" s="52">
        <f>IFERROR(VLOOKUP($A47, ワクチン一般接種!$A:$G, K$4, FALSE), 0)</f>
        <v>42038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281213</v>
      </c>
      <c r="O47" s="53">
        <f t="shared" si="2"/>
        <v>42038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347721</v>
      </c>
      <c r="I48" s="52">
        <f>IFERROR(VLOOKUP($A48, ワクチン一般接種!$A:$G, I$4, FALSE), 0)</f>
        <v>323457</v>
      </c>
      <c r="J48" s="52">
        <f>IFERROR(VLOOKUP($A48, ワクチン一般接種!$A:$G, J$4, FALSE), 0)</f>
        <v>0</v>
      </c>
      <c r="K48" s="52">
        <f>IFERROR(VLOOKUP($A48, ワクチン一般接種!$A:$G, K$4, FALSE), 0)</f>
        <v>24264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323457</v>
      </c>
      <c r="O48" s="53">
        <f t="shared" si="2"/>
        <v>24264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449343</v>
      </c>
      <c r="I49" s="52">
        <f>IFERROR(VLOOKUP($A49, ワクチン一般接種!$A:$G, I$4, FALSE), 0)</f>
        <v>429603</v>
      </c>
      <c r="J49" s="52">
        <f>IFERROR(VLOOKUP($A49, ワクチン一般接種!$A:$G, J$4, FALSE), 0)</f>
        <v>9820</v>
      </c>
      <c r="K49" s="52">
        <f>IFERROR(VLOOKUP($A49, ワクチン一般接種!$A:$G, K$4, FALSE), 0)</f>
        <v>9920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576183</v>
      </c>
      <c r="O49" s="53">
        <f t="shared" si="2"/>
        <v>203749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518392</v>
      </c>
      <c r="I50" s="52">
        <f>IFERROR(VLOOKUP($A50, ワクチン一般接種!$A:$G, I$4, FALSE), 0)</f>
        <v>498067</v>
      </c>
      <c r="J50" s="52">
        <f>IFERROR(VLOOKUP($A50, ワクチン一般接種!$A:$G, J$4, FALSE), 0)</f>
        <v>9778</v>
      </c>
      <c r="K50" s="52">
        <f>IFERROR(VLOOKUP($A50, ワクチン一般接種!$A:$G, K$4, FALSE), 0)</f>
        <v>10547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595435</v>
      </c>
      <c r="O50" s="53">
        <f t="shared" si="2"/>
        <v>62609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575667</v>
      </c>
      <c r="I51" s="52">
        <f>IFERROR(VLOOKUP($A51, ワクチン一般接種!$A:$G, I$4, FALSE), 0)</f>
        <v>552290</v>
      </c>
      <c r="J51" s="52">
        <f>IFERROR(VLOOKUP($A51, ワクチン一般接種!$A:$G, J$4, FALSE), 0)</f>
        <v>11465</v>
      </c>
      <c r="K51" s="52">
        <f>IFERROR(VLOOKUP($A51, ワクチン一般接種!$A:$G, K$4, FALSE), 0)</f>
        <v>11912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657170</v>
      </c>
      <c r="O51" s="53">
        <f t="shared" si="2"/>
        <v>61086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587144</v>
      </c>
      <c r="I52" s="52">
        <f>IFERROR(VLOOKUP($A52, ワクチン一般接種!$A:$G, I$4, FALSE), 0)</f>
        <v>531847</v>
      </c>
      <c r="J52" s="52">
        <f>IFERROR(VLOOKUP($A52, ワクチン一般接種!$A:$G, J$4, FALSE), 0)</f>
        <v>12391</v>
      </c>
      <c r="K52" s="52">
        <f>IFERROR(VLOOKUP($A52, ワクチン一般接種!$A:$G, K$4, FALSE), 0)</f>
        <v>42906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628495</v>
      </c>
      <c r="O52" s="53">
        <f t="shared" si="2"/>
        <v>103798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562607</v>
      </c>
      <c r="I53" s="52">
        <f>IFERROR(VLOOKUP($A53, ワクチン一般接種!$A:$G, I$4, FALSE), 0)</f>
        <v>505732</v>
      </c>
      <c r="J53" s="52">
        <f>IFERROR(VLOOKUP($A53, ワクチン一般接種!$A:$G, J$4, FALSE), 0)</f>
        <v>14248</v>
      </c>
      <c r="K53" s="52">
        <f>IFERROR(VLOOKUP($A53, ワクチン一般接種!$A:$G, K$4, FALSE), 0)</f>
        <v>42627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607721</v>
      </c>
      <c r="O53" s="53">
        <f t="shared" si="2"/>
        <v>119402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525767</v>
      </c>
      <c r="I54" s="52">
        <f>IFERROR(VLOOKUP($A54, ワクチン一般接種!$A:$G, I$4, FALSE), 0)</f>
        <v>452465</v>
      </c>
      <c r="J54" s="52">
        <f>IFERROR(VLOOKUP($A54, ワクチン一般接種!$A:$G, J$4, FALSE), 0)</f>
        <v>15517</v>
      </c>
      <c r="K54" s="52">
        <f>IFERROR(VLOOKUP($A54, ワクチン一般接種!$A:$G, K$4, FALSE), 0)</f>
        <v>57785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467982</v>
      </c>
      <c r="O54" s="53">
        <f t="shared" si="2"/>
        <v>57785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524103</v>
      </c>
      <c r="I55" s="52">
        <f>IFERROR(VLOOKUP($A55, ワクチン一般接種!$A:$G, I$4, FALSE), 0)</f>
        <v>443345</v>
      </c>
      <c r="J55" s="52">
        <f>IFERROR(VLOOKUP($A55, ワクチン一般接種!$A:$G, J$4, FALSE), 0)</f>
        <v>15893</v>
      </c>
      <c r="K55" s="52">
        <f>IFERROR(VLOOKUP($A55, ワクチン一般接種!$A:$G, K$4, FALSE), 0)</f>
        <v>64865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459238</v>
      </c>
      <c r="O55" s="53">
        <f t="shared" si="2"/>
        <v>64865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618712</v>
      </c>
      <c r="I56" s="52">
        <f>IFERROR(VLOOKUP($A56, ワクチン一般接種!$A:$G, I$4, FALSE), 0)</f>
        <v>508550</v>
      </c>
      <c r="J56" s="52">
        <f>IFERROR(VLOOKUP($A56, ワクチン一般接種!$A:$G, J$4, FALSE), 0)</f>
        <v>18321</v>
      </c>
      <c r="K56" s="52">
        <f>IFERROR(VLOOKUP($A56, ワクチン一般接種!$A:$G, K$4, FALSE), 0)</f>
        <v>91841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658876</v>
      </c>
      <c r="O56" s="53">
        <f t="shared" si="2"/>
        <v>233091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742124</v>
      </c>
      <c r="I57" s="52">
        <f>IFERROR(VLOOKUP($A57, ワクチン一般接種!$A:$G, I$4, FALSE), 0)</f>
        <v>614139</v>
      </c>
      <c r="J57" s="52">
        <f>IFERROR(VLOOKUP($A57, ワクチン一般接種!$A:$G, J$4, FALSE), 0)</f>
        <v>19176</v>
      </c>
      <c r="K57" s="52">
        <f>IFERROR(VLOOKUP($A57, ワクチン一般接種!$A:$G, K$4, FALSE), 0)</f>
        <v>108809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699702</v>
      </c>
      <c r="O57" s="53">
        <f t="shared" si="2"/>
        <v>201479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789457</v>
      </c>
      <c r="I58" s="52">
        <f>IFERROR(VLOOKUP($A58, ワクチン一般接種!$A:$G, I$4, FALSE), 0)</f>
        <v>633824</v>
      </c>
      <c r="J58" s="52">
        <f>IFERROR(VLOOKUP($A58, ワクチン一般接種!$A:$G, J$4, FALSE), 0)</f>
        <v>19618</v>
      </c>
      <c r="K58" s="52">
        <f>IFERROR(VLOOKUP($A58, ワクチン一般接種!$A:$G, K$4, FALSE), 0)</f>
        <v>136015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724898</v>
      </c>
      <c r="O58" s="53">
        <f t="shared" si="2"/>
        <v>223685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790658</v>
      </c>
      <c r="I59" s="52">
        <f>IFERROR(VLOOKUP($A59, ワクチン一般接種!$A:$G, I$4, FALSE), 0)</f>
        <v>636648</v>
      </c>
      <c r="J59" s="52">
        <f>IFERROR(VLOOKUP($A59, ワクチン一般接種!$A:$G, J$4, FALSE), 0)</f>
        <v>19977</v>
      </c>
      <c r="K59" s="52">
        <f>IFERROR(VLOOKUP($A59, ワクチン一般接種!$A:$G, K$4, FALSE), 0)</f>
        <v>134033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716391</v>
      </c>
      <c r="O59" s="53">
        <f t="shared" si="2"/>
        <v>217424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754401</v>
      </c>
      <c r="I60" s="52">
        <f>IFERROR(VLOOKUP($A60, ワクチン一般接種!$A:$G, I$4, FALSE), 0)</f>
        <v>619968</v>
      </c>
      <c r="J60" s="52">
        <f>IFERROR(VLOOKUP($A60, ワクチン一般接種!$A:$G, J$4, FALSE), 0)</f>
        <v>20220</v>
      </c>
      <c r="K60" s="52">
        <f>IFERROR(VLOOKUP($A60, ワクチン一般接種!$A:$G, K$4, FALSE), 0)</f>
        <v>114213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703751</v>
      </c>
      <c r="O60" s="53">
        <f t="shared" si="2"/>
        <v>209853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733447</v>
      </c>
      <c r="I61" s="52">
        <f>IFERROR(VLOOKUP($A61, ワクチン一般接種!$A:$G, I$4, FALSE), 0)</f>
        <v>588660</v>
      </c>
      <c r="J61" s="52">
        <f>IFERROR(VLOOKUP($A61, ワクチン一般接種!$A:$G, J$4, FALSE), 0)</f>
        <v>20432</v>
      </c>
      <c r="K61" s="52">
        <f>IFERROR(VLOOKUP($A61, ワクチン一般接種!$A:$G, K$4, FALSE), 0)</f>
        <v>124355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609092</v>
      </c>
      <c r="O61" s="53">
        <f t="shared" si="2"/>
        <v>124355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735531</v>
      </c>
      <c r="I62" s="52">
        <f>IFERROR(VLOOKUP($A62, ワクチン一般接種!$A:$G, I$4, FALSE), 0)</f>
        <v>534465</v>
      </c>
      <c r="J62" s="52">
        <f>IFERROR(VLOOKUP($A62, ワクチン一般接種!$A:$G, J$4, FALSE), 0)</f>
        <v>22796</v>
      </c>
      <c r="K62" s="52">
        <f>IFERROR(VLOOKUP($A62, ワクチン一般接種!$A:$G, K$4, FALSE), 0)</f>
        <v>178270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557261</v>
      </c>
      <c r="O62" s="53">
        <f t="shared" si="2"/>
        <v>178270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834147</v>
      </c>
      <c r="I63" s="52">
        <f>IFERROR(VLOOKUP($A63, ワクチン一般接種!$A:$G, I$4, FALSE), 0)</f>
        <v>622215</v>
      </c>
      <c r="J63" s="52">
        <f>IFERROR(VLOOKUP($A63, ワクチン一般接種!$A:$G, J$4, FALSE), 0)</f>
        <v>28974</v>
      </c>
      <c r="K63" s="52">
        <f>IFERROR(VLOOKUP($A63, ワクチン一般接種!$A:$G, K$4, FALSE), 0)</f>
        <v>182958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757770</v>
      </c>
      <c r="O63" s="53">
        <f t="shared" si="2"/>
        <v>315714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928045</v>
      </c>
      <c r="I64" s="52">
        <f>IFERROR(VLOOKUP($A64, ワクチン一般接種!$A:$G, I$4, FALSE), 0)</f>
        <v>676528</v>
      </c>
      <c r="J64" s="52">
        <f>IFERROR(VLOOKUP($A64, ワクチン一般接種!$A:$G, J$4, FALSE), 0)</f>
        <v>29167</v>
      </c>
      <c r="K64" s="52">
        <f>IFERROR(VLOOKUP($A64, ワクチン一般接種!$A:$G, K$4, FALSE), 0)</f>
        <v>222350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778374</v>
      </c>
      <c r="O64" s="53">
        <f t="shared" si="2"/>
        <v>311593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963569</v>
      </c>
      <c r="I65" s="52">
        <f>IFERROR(VLOOKUP($A65, ワクチン一般接種!$A:$G, I$4, FALSE), 0)</f>
        <v>661619</v>
      </c>
      <c r="J65" s="52">
        <f>IFERROR(VLOOKUP($A65, ワクチン一般接種!$A:$G, J$4, FALSE), 0)</f>
        <v>27330</v>
      </c>
      <c r="K65" s="52">
        <f>IFERROR(VLOOKUP($A65, ワクチン一般接種!$A:$G, K$4, FALSE), 0)</f>
        <v>274620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757690</v>
      </c>
      <c r="O65" s="53">
        <f t="shared" si="2"/>
        <v>373263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963566</v>
      </c>
      <c r="I66" s="52">
        <f>IFERROR(VLOOKUP($A66, ワクチン一般接種!$A:$G, I$4, FALSE), 0)</f>
        <v>645484</v>
      </c>
      <c r="J66" s="52">
        <f>IFERROR(VLOOKUP($A66, ワクチン一般接種!$A:$G, J$4, FALSE), 0)</f>
        <v>29058</v>
      </c>
      <c r="K66" s="52">
        <f>IFERROR(VLOOKUP($A66, ワクチン一般接種!$A:$G, K$4, FALSE), 0)</f>
        <v>289024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728511</v>
      </c>
      <c r="O66" s="53">
        <f t="shared" si="2"/>
        <v>371646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935796</v>
      </c>
      <c r="I67" s="52">
        <f>IFERROR(VLOOKUP($A67, ワクチン一般接種!$A:$G, I$4, FALSE), 0)</f>
        <v>650732</v>
      </c>
      <c r="J67" s="52">
        <f>IFERROR(VLOOKUP($A67, ワクチン一般接種!$A:$G, J$4, FALSE), 0)</f>
        <v>29143</v>
      </c>
      <c r="K67" s="52">
        <f>IFERROR(VLOOKUP($A67, ワクチン一般接種!$A:$G, K$4, FALSE), 0)</f>
        <v>255921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736378</v>
      </c>
      <c r="O67" s="53">
        <f t="shared" si="2"/>
        <v>347401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914881</v>
      </c>
      <c r="I68" s="52">
        <f>IFERROR(VLOOKUP($A68, ワクチン一般接種!$A:$G, I$4, FALSE), 0)</f>
        <v>613343</v>
      </c>
      <c r="J68" s="52">
        <f>IFERROR(VLOOKUP($A68, ワクチン一般接種!$A:$G, J$4, FALSE), 0)</f>
        <v>32817</v>
      </c>
      <c r="K68" s="52">
        <f>IFERROR(VLOOKUP($A68, ワクチン一般接種!$A:$G, K$4, FALSE), 0)</f>
        <v>268721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646160</v>
      </c>
      <c r="O68" s="53">
        <f t="shared" si="2"/>
        <v>268721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903531</v>
      </c>
      <c r="I69" s="52">
        <f>IFERROR(VLOOKUP($A69, ワクチン一般接種!$A:$G, I$4, FALSE), 0)</f>
        <v>555866</v>
      </c>
      <c r="J69" s="52">
        <f>IFERROR(VLOOKUP($A69, ワクチン一般接種!$A:$G, J$4, FALSE), 0)</f>
        <v>33670</v>
      </c>
      <c r="K69" s="52">
        <f>IFERROR(VLOOKUP($A69, ワクチン一般接種!$A:$G, K$4, FALSE), 0)</f>
        <v>313995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589536</v>
      </c>
      <c r="O69" s="53">
        <f t="shared" si="2"/>
        <v>313995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989853</v>
      </c>
      <c r="I70" s="52">
        <f>IFERROR(VLOOKUP($A70, ワクチン一般接種!$A:$G, I$4, FALSE), 0)</f>
        <v>556889</v>
      </c>
      <c r="J70" s="52">
        <f>IFERROR(VLOOKUP($A70, ワクチン一般接種!$A:$G, J$4, FALSE), 0)</f>
        <v>29450</v>
      </c>
      <c r="K70" s="52">
        <f>IFERROR(VLOOKUP($A70, ワクチン一般接種!$A:$G, K$4, FALSE), 0)</f>
        <v>403514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677768</v>
      </c>
      <c r="O70" s="53">
        <f t="shared" si="2"/>
        <v>527050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1097965</v>
      </c>
      <c r="I71" s="52">
        <f>IFERROR(VLOOKUP($A71, ワクチン一般接種!$A:$G, I$4, FALSE), 0)</f>
        <v>602318</v>
      </c>
      <c r="J71" s="52">
        <f>IFERROR(VLOOKUP($A71, ワクチン一般接種!$A:$G, J$4, FALSE), 0)</f>
        <v>29381</v>
      </c>
      <c r="K71" s="52">
        <f>IFERROR(VLOOKUP($A71, ワクチン一般接種!$A:$G, K$4, FALSE), 0)</f>
        <v>466266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675114</v>
      </c>
      <c r="O71" s="53">
        <f t="shared" ref="O71:O134" si="4">IF($A71="", "", F71+G71+K71+L71)</f>
        <v>538214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1133072</v>
      </c>
      <c r="I72" s="52">
        <f>IFERROR(VLOOKUP($A72, ワクチン一般接種!$A:$G, I$4, FALSE), 0)</f>
        <v>583428</v>
      </c>
      <c r="J72" s="52">
        <f>IFERROR(VLOOKUP($A72, ワクチン一般接種!$A:$G, J$4, FALSE), 0)</f>
        <v>30165</v>
      </c>
      <c r="K72" s="52">
        <f>IFERROR(VLOOKUP($A72, ワクチン一般接種!$A:$G, K$4, FALSE), 0)</f>
        <v>519479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660287</v>
      </c>
      <c r="O72" s="53">
        <f t="shared" si="4"/>
        <v>591520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1130624</v>
      </c>
      <c r="I73" s="52">
        <f>IFERROR(VLOOKUP($A73, ワクチン一般接種!$A:$G, I$4, FALSE), 0)</f>
        <v>592253</v>
      </c>
      <c r="J73" s="52">
        <f>IFERROR(VLOOKUP($A73, ワクチン一般接種!$A:$G, J$4, FALSE), 0)</f>
        <v>31674</v>
      </c>
      <c r="K73" s="52">
        <f>IFERROR(VLOOKUP($A73, ワクチン一般接種!$A:$G, K$4, FALSE), 0)</f>
        <v>506697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675464</v>
      </c>
      <c r="O73" s="53">
        <f t="shared" si="4"/>
        <v>584490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1082586</v>
      </c>
      <c r="I74" s="52">
        <f>IFERROR(VLOOKUP($A74, ワクチン一般接種!$A:$G, I$4, FALSE), 0)</f>
        <v>570201</v>
      </c>
      <c r="J74" s="52">
        <f>IFERROR(VLOOKUP($A74, ワクチン一般接種!$A:$G, J$4, FALSE), 0)</f>
        <v>29434</v>
      </c>
      <c r="K74" s="52">
        <f>IFERROR(VLOOKUP($A74, ワクチン一般接種!$A:$G, K$4, FALSE), 0)</f>
        <v>482951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651892</v>
      </c>
      <c r="O74" s="53">
        <f t="shared" si="4"/>
        <v>556642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1075295</v>
      </c>
      <c r="I75" s="52">
        <f>IFERROR(VLOOKUP($A75, ワクチン一般接種!$A:$G, I$4, FALSE), 0)</f>
        <v>604866</v>
      </c>
      <c r="J75" s="52">
        <f>IFERROR(VLOOKUP($A75, ワクチン一般接種!$A:$G, J$4, FALSE), 0)</f>
        <v>36766</v>
      </c>
      <c r="K75" s="52">
        <f>IFERROR(VLOOKUP($A75, ワクチン一般接種!$A:$G, K$4, FALSE), 0)</f>
        <v>433663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641632</v>
      </c>
      <c r="O75" s="53">
        <f t="shared" si="4"/>
        <v>433663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1074929</v>
      </c>
      <c r="I76" s="52">
        <f>IFERROR(VLOOKUP($A76, ワクチン一般接種!$A:$G, I$4, FALSE), 0)</f>
        <v>601345</v>
      </c>
      <c r="J76" s="52">
        <f>IFERROR(VLOOKUP($A76, ワクチン一般接種!$A:$G, J$4, FALSE), 0)</f>
        <v>39338</v>
      </c>
      <c r="K76" s="52">
        <f>IFERROR(VLOOKUP($A76, ワクチン一般接種!$A:$G, K$4, FALSE), 0)</f>
        <v>434246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640683</v>
      </c>
      <c r="O76" s="53">
        <f t="shared" si="4"/>
        <v>434246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1123627</v>
      </c>
      <c r="I77" s="52">
        <f>IFERROR(VLOOKUP($A77, ワクチン一般接種!$A:$G, I$4, FALSE), 0)</f>
        <v>582101</v>
      </c>
      <c r="J77" s="52">
        <f>IFERROR(VLOOKUP($A77, ワクチン一般接種!$A:$G, J$4, FALSE), 0)</f>
        <v>47888</v>
      </c>
      <c r="K77" s="52">
        <f>IFERROR(VLOOKUP($A77, ワクチン一般接種!$A:$G, K$4, FALSE), 0)</f>
        <v>490411</v>
      </c>
      <c r="L77" s="52">
        <f>IFERROR(VLOOKUP($A77, ワクチン一般接種!$A:$G, L$4, FALSE), 0)</f>
        <v>3227</v>
      </c>
      <c r="M77" s="102">
        <f t="shared" si="5"/>
        <v>44368</v>
      </c>
      <c r="N77" s="53">
        <f t="shared" si="3"/>
        <v>704986</v>
      </c>
      <c r="O77" s="53">
        <f t="shared" si="4"/>
        <v>617421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1245910</v>
      </c>
      <c r="I78" s="52">
        <f>IFERROR(VLOOKUP($A78, ワクチン一般接種!$A:$G, I$4, FALSE), 0)</f>
        <v>601747</v>
      </c>
      <c r="J78" s="52">
        <f>IFERROR(VLOOKUP($A78, ワクチン一般接種!$A:$G, J$4, FALSE), 0)</f>
        <v>50322</v>
      </c>
      <c r="K78" s="52">
        <f>IFERROR(VLOOKUP($A78, ワクチン一般接種!$A:$G, K$4, FALSE), 0)</f>
        <v>591122</v>
      </c>
      <c r="L78" s="52">
        <f>IFERROR(VLOOKUP($A78, ワクチン一般接種!$A:$G, L$4, FALSE), 0)</f>
        <v>2719</v>
      </c>
      <c r="M78" s="102">
        <f t="shared" si="5"/>
        <v>44369</v>
      </c>
      <c r="N78" s="53">
        <f t="shared" si="3"/>
        <v>698488</v>
      </c>
      <c r="O78" s="53">
        <f t="shared" si="4"/>
        <v>641557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1266124</v>
      </c>
      <c r="I79" s="52">
        <f>IFERROR(VLOOKUP($A79, ワクチン一般接種!$A:$G, I$4, FALSE), 0)</f>
        <v>603143</v>
      </c>
      <c r="J79" s="52">
        <f>IFERROR(VLOOKUP($A79, ワクチン一般接種!$A:$G, J$4, FALSE), 0)</f>
        <v>49879</v>
      </c>
      <c r="K79" s="52">
        <f>IFERROR(VLOOKUP($A79, ワクチン一般接種!$A:$G, K$4, FALSE), 0)</f>
        <v>609740</v>
      </c>
      <c r="L79" s="52">
        <f>IFERROR(VLOOKUP($A79, ワクチン一般接種!$A:$G, L$4, FALSE), 0)</f>
        <v>3362</v>
      </c>
      <c r="M79" s="102">
        <f t="shared" si="5"/>
        <v>44370</v>
      </c>
      <c r="N79" s="53">
        <f t="shared" si="3"/>
        <v>704676</v>
      </c>
      <c r="O79" s="53">
        <f t="shared" si="4"/>
        <v>672934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1254056</v>
      </c>
      <c r="I80" s="52">
        <f>IFERROR(VLOOKUP($A80, ワクチン一般接種!$A:$G, I$4, FALSE), 0)</f>
        <v>590731</v>
      </c>
      <c r="J80" s="52">
        <f>IFERROR(VLOOKUP($A80, ワクチン一般接種!$A:$G, J$4, FALSE), 0)</f>
        <v>47331</v>
      </c>
      <c r="K80" s="52">
        <f>IFERROR(VLOOKUP($A80, ワクチン一般接種!$A:$G, K$4, FALSE), 0)</f>
        <v>612703</v>
      </c>
      <c r="L80" s="52">
        <f>IFERROR(VLOOKUP($A80, ワクチン一般接種!$A:$G, L$4, FALSE), 0)</f>
        <v>3291</v>
      </c>
      <c r="M80" s="102">
        <f t="shared" si="5"/>
        <v>44371</v>
      </c>
      <c r="N80" s="53">
        <f t="shared" si="3"/>
        <v>683444</v>
      </c>
      <c r="O80" s="53">
        <f t="shared" si="4"/>
        <v>680033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1227919</v>
      </c>
      <c r="I81" s="52">
        <f>IFERROR(VLOOKUP($A81, ワクチン一般接種!$A:$G, I$4, FALSE), 0)</f>
        <v>567360</v>
      </c>
      <c r="J81" s="52">
        <f>IFERROR(VLOOKUP($A81, ワクチン一般接種!$A:$G, J$4, FALSE), 0)</f>
        <v>52358</v>
      </c>
      <c r="K81" s="52">
        <f>IFERROR(VLOOKUP($A81, ワクチン一般接種!$A:$G, K$4, FALSE), 0)</f>
        <v>604435</v>
      </c>
      <c r="L81" s="52">
        <f>IFERROR(VLOOKUP($A81, ワクチン一般接種!$A:$G, L$4, FALSE), 0)</f>
        <v>3766</v>
      </c>
      <c r="M81" s="102">
        <f t="shared" si="5"/>
        <v>44372</v>
      </c>
      <c r="N81" s="53">
        <f t="shared" si="3"/>
        <v>673013</v>
      </c>
      <c r="O81" s="53">
        <f t="shared" si="4"/>
        <v>683261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1253857</v>
      </c>
      <c r="I82" s="52">
        <f>IFERROR(VLOOKUP($A82, ワクチン一般接種!$A:$G, I$4, FALSE), 0)</f>
        <v>617359</v>
      </c>
      <c r="J82" s="52">
        <f>IFERROR(VLOOKUP($A82, ワクチン一般接種!$A:$G, J$4, FALSE), 0)</f>
        <v>56543</v>
      </c>
      <c r="K82" s="52">
        <f>IFERROR(VLOOKUP($A82, ワクチン一般接種!$A:$G, K$4, FALSE), 0)</f>
        <v>576127</v>
      </c>
      <c r="L82" s="52">
        <f>IFERROR(VLOOKUP($A82, ワクチン一般接種!$A:$G, L$4, FALSE), 0)</f>
        <v>3828</v>
      </c>
      <c r="M82" s="102">
        <f t="shared" si="5"/>
        <v>44373</v>
      </c>
      <c r="N82" s="53">
        <f t="shared" si="3"/>
        <v>673902</v>
      </c>
      <c r="O82" s="53">
        <f t="shared" si="4"/>
        <v>579955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1242878</v>
      </c>
      <c r="I83" s="52">
        <f>IFERROR(VLOOKUP($A83, ワクチン一般接種!$A:$G, I$4, FALSE), 0)</f>
        <v>652438</v>
      </c>
      <c r="J83" s="52">
        <f>IFERROR(VLOOKUP($A83, ワクチン一般接種!$A:$G, J$4, FALSE), 0)</f>
        <v>55517</v>
      </c>
      <c r="K83" s="52">
        <f>IFERROR(VLOOKUP($A83, ワクチン一般接種!$A:$G, K$4, FALSE), 0)</f>
        <v>530310</v>
      </c>
      <c r="L83" s="52">
        <f>IFERROR(VLOOKUP($A83, ワクチン一般接種!$A:$G, L$4, FALSE), 0)</f>
        <v>4613</v>
      </c>
      <c r="M83" s="102">
        <f t="shared" si="5"/>
        <v>44374</v>
      </c>
      <c r="N83" s="53">
        <f t="shared" si="3"/>
        <v>707955</v>
      </c>
      <c r="O83" s="53">
        <f t="shared" si="4"/>
        <v>534923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1220360</v>
      </c>
      <c r="I84" s="52">
        <f>IFERROR(VLOOKUP($A84, ワクチン一般接種!$A:$G, I$4, FALSE), 0)</f>
        <v>543168</v>
      </c>
      <c r="J84" s="52">
        <f>IFERROR(VLOOKUP($A84, ワクチン一般接種!$A:$G, J$4, FALSE), 0)</f>
        <v>50927</v>
      </c>
      <c r="K84" s="52">
        <f>IFERROR(VLOOKUP($A84, ワクチン一般接種!$A:$G, K$4, FALSE), 0)</f>
        <v>607750</v>
      </c>
      <c r="L84" s="52">
        <f>IFERROR(VLOOKUP($A84, ワクチン一般接種!$A:$G, L$4, FALSE), 0)</f>
        <v>18515</v>
      </c>
      <c r="M84" s="102">
        <f t="shared" si="5"/>
        <v>44375</v>
      </c>
      <c r="N84" s="53">
        <f t="shared" si="3"/>
        <v>673204</v>
      </c>
      <c r="O84" s="53">
        <f t="shared" si="4"/>
        <v>706811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1318568</v>
      </c>
      <c r="I85" s="52">
        <f>IFERROR(VLOOKUP($A85, ワクチン一般接種!$A:$G, I$4, FALSE), 0)</f>
        <v>579853</v>
      </c>
      <c r="J85" s="52">
        <f>IFERROR(VLOOKUP($A85, ワクチン一般接種!$A:$G, J$4, FALSE), 0)</f>
        <v>55092</v>
      </c>
      <c r="K85" s="52">
        <f>IFERROR(VLOOKUP($A85, ワクチン一般接種!$A:$G, K$4, FALSE), 0)</f>
        <v>664580</v>
      </c>
      <c r="L85" s="52">
        <f>IFERROR(VLOOKUP($A85, ワクチン一般接種!$A:$G, L$4, FALSE), 0)</f>
        <v>19043</v>
      </c>
      <c r="M85" s="102">
        <f t="shared" si="5"/>
        <v>44376</v>
      </c>
      <c r="N85" s="53">
        <f t="shared" si="3"/>
        <v>674381</v>
      </c>
      <c r="O85" s="53">
        <f t="shared" si="4"/>
        <v>738668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1333556</v>
      </c>
      <c r="I86" s="52">
        <f>IFERROR(VLOOKUP($A86, ワクチン一般接種!$A:$G, I$4, FALSE), 0)</f>
        <v>595761</v>
      </c>
      <c r="J86" s="52">
        <f>IFERROR(VLOOKUP($A86, ワクチン一般接種!$A:$G, J$4, FALSE), 0)</f>
        <v>58606</v>
      </c>
      <c r="K86" s="52">
        <f>IFERROR(VLOOKUP($A86, ワクチン一般接種!$A:$G, K$4, FALSE), 0)</f>
        <v>660178</v>
      </c>
      <c r="L86" s="52">
        <f>IFERROR(VLOOKUP($A86, ワクチン一般接種!$A:$G, L$4, FALSE), 0)</f>
        <v>19011</v>
      </c>
      <c r="M86" s="102">
        <f t="shared" si="5"/>
        <v>44377</v>
      </c>
      <c r="N86" s="53">
        <f t="shared" si="3"/>
        <v>686468</v>
      </c>
      <c r="O86" s="53">
        <f t="shared" si="4"/>
        <v>726267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1088433</v>
      </c>
      <c r="I87" s="52">
        <f>IFERROR(VLOOKUP($A87, ワクチン一般接種!$A:$G, I$4, FALSE), 0)</f>
        <v>392779</v>
      </c>
      <c r="J87" s="52">
        <f>IFERROR(VLOOKUP($A87, ワクチン一般接種!$A:$G, J$4, FALSE), 0)</f>
        <v>59485</v>
      </c>
      <c r="K87" s="52">
        <f>IFERROR(VLOOKUP($A87, ワクチン一般接種!$A:$G, K$4, FALSE), 0)</f>
        <v>616575</v>
      </c>
      <c r="L87" s="52">
        <f>IFERROR(VLOOKUP($A87, ワクチン一般接種!$A:$G, L$4, FALSE), 0)</f>
        <v>19594</v>
      </c>
      <c r="M87" s="102">
        <f t="shared" si="5"/>
        <v>44378</v>
      </c>
      <c r="N87" s="53">
        <f t="shared" si="3"/>
        <v>489199</v>
      </c>
      <c r="O87" s="53">
        <f t="shared" si="4"/>
        <v>694031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1037161</v>
      </c>
      <c r="I88" s="52">
        <f>IFERROR(VLOOKUP($A88, ワクチン一般接種!$A:$G, I$4, FALSE), 0)</f>
        <v>331192</v>
      </c>
      <c r="J88" s="52">
        <f>IFERROR(VLOOKUP($A88, ワクチン一般接種!$A:$G, J$4, FALSE), 0)</f>
        <v>60031</v>
      </c>
      <c r="K88" s="52">
        <f>IFERROR(VLOOKUP($A88, ワクチン一般接種!$A:$G, K$4, FALSE), 0)</f>
        <v>626443</v>
      </c>
      <c r="L88" s="52">
        <f>IFERROR(VLOOKUP($A88, ワクチン一般接種!$A:$G, L$4, FALSE), 0)</f>
        <v>19495</v>
      </c>
      <c r="M88" s="102">
        <f t="shared" si="5"/>
        <v>44379</v>
      </c>
      <c r="N88" s="53">
        <f t="shared" si="3"/>
        <v>417607</v>
      </c>
      <c r="O88" s="53">
        <f t="shared" si="4"/>
        <v>701378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1318402</v>
      </c>
      <c r="I89" s="52">
        <f>IFERROR(VLOOKUP($A89, ワクチン一般接種!$A:$G, I$4, FALSE), 0)</f>
        <v>642619</v>
      </c>
      <c r="J89" s="52">
        <f>IFERROR(VLOOKUP($A89, ワクチン一般接種!$A:$G, J$4, FALSE), 0)</f>
        <v>71023</v>
      </c>
      <c r="K89" s="52">
        <f>IFERROR(VLOOKUP($A89, ワクチン一般接種!$A:$G, K$4, FALSE), 0)</f>
        <v>584877</v>
      </c>
      <c r="L89" s="52">
        <f>IFERROR(VLOOKUP($A89, ワクチン一般接種!$A:$G, L$4, FALSE), 0)</f>
        <v>19883</v>
      </c>
      <c r="M89" s="102">
        <f t="shared" si="5"/>
        <v>44380</v>
      </c>
      <c r="N89" s="53">
        <f t="shared" si="3"/>
        <v>713642</v>
      </c>
      <c r="O89" s="53">
        <f t="shared" si="4"/>
        <v>604760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1259913</v>
      </c>
      <c r="I90" s="52">
        <f>IFERROR(VLOOKUP($A90, ワクチン一般接種!$A:$G, I$4, FALSE), 0)</f>
        <v>653355</v>
      </c>
      <c r="J90" s="52">
        <f>IFERROR(VLOOKUP($A90, ワクチン一般接種!$A:$G, J$4, FALSE), 0)</f>
        <v>58974</v>
      </c>
      <c r="K90" s="52">
        <f>IFERROR(VLOOKUP($A90, ワクチン一般接種!$A:$G, K$4, FALSE), 0)</f>
        <v>525252</v>
      </c>
      <c r="L90" s="52">
        <f>IFERROR(VLOOKUP($A90, ワクチン一般接種!$A:$G, L$4, FALSE), 0)</f>
        <v>22332</v>
      </c>
      <c r="M90" s="102">
        <f t="shared" si="5"/>
        <v>44381</v>
      </c>
      <c r="N90" s="53">
        <f t="shared" si="3"/>
        <v>712329</v>
      </c>
      <c r="O90" s="53">
        <f t="shared" si="4"/>
        <v>547584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1277388</v>
      </c>
      <c r="I91" s="52">
        <f>IFERROR(VLOOKUP($A91, ワクチン一般接種!$A:$G, I$4, FALSE), 0)</f>
        <v>638198</v>
      </c>
      <c r="J91" s="52">
        <f>IFERROR(VLOOKUP($A91, ワクチン一般接種!$A:$G, J$4, FALSE), 0)</f>
        <v>67245</v>
      </c>
      <c r="K91" s="52">
        <f>IFERROR(VLOOKUP($A91, ワクチン一般接種!$A:$G, K$4, FALSE), 0)</f>
        <v>543690</v>
      </c>
      <c r="L91" s="52">
        <f>IFERROR(VLOOKUP($A91, ワクチン一般接種!$A:$G, L$4, FALSE), 0)</f>
        <v>28255</v>
      </c>
      <c r="M91" s="102">
        <f t="shared" si="5"/>
        <v>44382</v>
      </c>
      <c r="N91" s="53">
        <f t="shared" si="3"/>
        <v>769121</v>
      </c>
      <c r="O91" s="53">
        <f t="shared" si="4"/>
        <v>653356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1351476</v>
      </c>
      <c r="I92" s="52">
        <f>IFERROR(VLOOKUP($A92, ワクチン一般接種!$A:$G, I$4, FALSE), 0)</f>
        <v>673132</v>
      </c>
      <c r="J92" s="52">
        <f>IFERROR(VLOOKUP($A92, ワクチン一般接種!$A:$G, J$4, FALSE), 0)</f>
        <v>68102</v>
      </c>
      <c r="K92" s="52">
        <f>IFERROR(VLOOKUP($A92, ワクチン一般接種!$A:$G, K$4, FALSE), 0)</f>
        <v>581746</v>
      </c>
      <c r="L92" s="52">
        <f>IFERROR(VLOOKUP($A92, ワクチン一般接種!$A:$G, L$4, FALSE), 0)</f>
        <v>28496</v>
      </c>
      <c r="M92" s="102">
        <f t="shared" si="5"/>
        <v>44383</v>
      </c>
      <c r="N92" s="53">
        <f t="shared" si="3"/>
        <v>787825</v>
      </c>
      <c r="O92" s="53">
        <f t="shared" si="4"/>
        <v>663416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1371216</v>
      </c>
      <c r="I93" s="52">
        <f>IFERROR(VLOOKUP($A93, ワクチン一般接種!$A:$G, I$4, FALSE), 0)</f>
        <v>707461</v>
      </c>
      <c r="J93" s="52">
        <f>IFERROR(VLOOKUP($A93, ワクチン一般接種!$A:$G, J$4, FALSE), 0)</f>
        <v>72994</v>
      </c>
      <c r="K93" s="52">
        <f>IFERROR(VLOOKUP($A93, ワクチン一般接種!$A:$G, K$4, FALSE), 0)</f>
        <v>564162</v>
      </c>
      <c r="L93" s="52">
        <f>IFERROR(VLOOKUP($A93, ワクチン一般接種!$A:$G, L$4, FALSE), 0)</f>
        <v>26599</v>
      </c>
      <c r="M93" s="102">
        <f t="shared" si="5"/>
        <v>44384</v>
      </c>
      <c r="N93" s="53">
        <f t="shared" si="3"/>
        <v>811420</v>
      </c>
      <c r="O93" s="53">
        <f t="shared" si="4"/>
        <v>636449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1354756</v>
      </c>
      <c r="I94" s="52">
        <f>IFERROR(VLOOKUP($A94, ワクチン一般接種!$A:$G, I$4, FALSE), 0)</f>
        <v>681732</v>
      </c>
      <c r="J94" s="52">
        <f>IFERROR(VLOOKUP($A94, ワクチン一般接種!$A:$G, J$4, FALSE), 0)</f>
        <v>82898</v>
      </c>
      <c r="K94" s="52">
        <f>IFERROR(VLOOKUP($A94, ワクチン一般接種!$A:$G, K$4, FALSE), 0)</f>
        <v>561736</v>
      </c>
      <c r="L94" s="52">
        <f>IFERROR(VLOOKUP($A94, ワクチン一般接種!$A:$G, L$4, FALSE), 0)</f>
        <v>28390</v>
      </c>
      <c r="M94" s="102">
        <f t="shared" si="5"/>
        <v>44385</v>
      </c>
      <c r="N94" s="53">
        <f t="shared" si="3"/>
        <v>801366</v>
      </c>
      <c r="O94" s="53">
        <f t="shared" si="4"/>
        <v>636730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1345792</v>
      </c>
      <c r="I95" s="52">
        <f>IFERROR(VLOOKUP($A95, ワクチン一般接種!$A:$G, I$4, FALSE), 0)</f>
        <v>670941</v>
      </c>
      <c r="J95" s="52">
        <f>IFERROR(VLOOKUP($A95, ワクチン一般接種!$A:$G, J$4, FALSE), 0)</f>
        <v>88500</v>
      </c>
      <c r="K95" s="52">
        <f>IFERROR(VLOOKUP($A95, ワクチン一般接種!$A:$G, K$4, FALSE), 0)</f>
        <v>557574</v>
      </c>
      <c r="L95" s="52">
        <f>IFERROR(VLOOKUP($A95, ワクチン一般接種!$A:$G, L$4, FALSE), 0)</f>
        <v>28777</v>
      </c>
      <c r="M95" s="102">
        <f t="shared" si="5"/>
        <v>44386</v>
      </c>
      <c r="N95" s="53">
        <f t="shared" si="3"/>
        <v>791400</v>
      </c>
      <c r="O95" s="53">
        <f t="shared" si="4"/>
        <v>632704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1439587</v>
      </c>
      <c r="I96" s="52">
        <f>IFERROR(VLOOKUP($A96, ワクチン一般接種!$A:$G, I$4, FALSE), 0)</f>
        <v>721671</v>
      </c>
      <c r="J96" s="52">
        <f>IFERROR(VLOOKUP($A96, ワクチン一般接種!$A:$G, J$4, FALSE), 0)</f>
        <v>97258</v>
      </c>
      <c r="K96" s="52">
        <f>IFERROR(VLOOKUP($A96, ワクチン一般接種!$A:$G, K$4, FALSE), 0)</f>
        <v>588221</v>
      </c>
      <c r="L96" s="52">
        <f>IFERROR(VLOOKUP($A96, ワクチン一般接種!$A:$G, L$4, FALSE), 0)</f>
        <v>32437</v>
      </c>
      <c r="M96" s="102">
        <f t="shared" si="5"/>
        <v>44387</v>
      </c>
      <c r="N96" s="53">
        <f t="shared" si="3"/>
        <v>818929</v>
      </c>
      <c r="O96" s="53">
        <f t="shared" si="4"/>
        <v>620658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1255354</v>
      </c>
      <c r="I97" s="52">
        <f>IFERROR(VLOOKUP($A97, ワクチン一般接種!$A:$G, I$4, FALSE), 0)</f>
        <v>537488</v>
      </c>
      <c r="J97" s="52">
        <f>IFERROR(VLOOKUP($A97, ワクチン一般接種!$A:$G, J$4, FALSE), 0)</f>
        <v>82997</v>
      </c>
      <c r="K97" s="52">
        <f>IFERROR(VLOOKUP($A97, ワクチン一般接種!$A:$G, K$4, FALSE), 0)</f>
        <v>601713</v>
      </c>
      <c r="L97" s="52">
        <f>IFERROR(VLOOKUP($A97, ワクチン一般接種!$A:$G, L$4, FALSE), 0)</f>
        <v>33156</v>
      </c>
      <c r="M97" s="102">
        <f t="shared" si="5"/>
        <v>44388</v>
      </c>
      <c r="N97" s="53">
        <f t="shared" si="3"/>
        <v>620485</v>
      </c>
      <c r="O97" s="53">
        <f t="shared" si="4"/>
        <v>634869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1209643</v>
      </c>
      <c r="I98" s="52">
        <f>IFERROR(VLOOKUP($A98, ワクチン一般接種!$A:$G, I$4, FALSE), 0)</f>
        <v>536437</v>
      </c>
      <c r="J98" s="52">
        <f>IFERROR(VLOOKUP($A98, ワクチン一般接種!$A:$G, J$4, FALSE), 0)</f>
        <v>72188</v>
      </c>
      <c r="K98" s="52">
        <f>IFERROR(VLOOKUP($A98, ワクチン一般接種!$A:$G, K$4, FALSE), 0)</f>
        <v>570063</v>
      </c>
      <c r="L98" s="52">
        <f>IFERROR(VLOOKUP($A98, ワクチン一般接種!$A:$G, L$4, FALSE), 0)</f>
        <v>30955</v>
      </c>
      <c r="M98" s="102">
        <f t="shared" si="5"/>
        <v>44389</v>
      </c>
      <c r="N98" s="53">
        <f t="shared" si="3"/>
        <v>678340</v>
      </c>
      <c r="O98" s="53">
        <f t="shared" si="4"/>
        <v>672887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1270836</v>
      </c>
      <c r="I99" s="52">
        <f>IFERROR(VLOOKUP($A99, ワクチン一般接種!$A:$G, I$4, FALSE), 0)</f>
        <v>566926</v>
      </c>
      <c r="J99" s="52">
        <f>IFERROR(VLOOKUP($A99, ワクチン一般接種!$A:$G, J$4, FALSE), 0)</f>
        <v>86215</v>
      </c>
      <c r="K99" s="52">
        <f>IFERROR(VLOOKUP($A99, ワクチン一般接種!$A:$G, K$4, FALSE), 0)</f>
        <v>586435</v>
      </c>
      <c r="L99" s="52">
        <f>IFERROR(VLOOKUP($A99, ワクチン一般接種!$A:$G, L$4, FALSE), 0)</f>
        <v>31260</v>
      </c>
      <c r="M99" s="102">
        <f t="shared" si="5"/>
        <v>44390</v>
      </c>
      <c r="N99" s="53">
        <f t="shared" si="3"/>
        <v>688247</v>
      </c>
      <c r="O99" s="53">
        <f t="shared" si="4"/>
        <v>656034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1273141</v>
      </c>
      <c r="I100" s="52">
        <f>IFERROR(VLOOKUP($A100, ワクチン一般接種!$A:$G, I$4, FALSE), 0)</f>
        <v>565273</v>
      </c>
      <c r="J100" s="52">
        <f>IFERROR(VLOOKUP($A100, ワクチン一般接種!$A:$G, J$4, FALSE), 0)</f>
        <v>86125</v>
      </c>
      <c r="K100" s="52">
        <f>IFERROR(VLOOKUP($A100, ワクチン一般接種!$A:$G, K$4, FALSE), 0)</f>
        <v>589544</v>
      </c>
      <c r="L100" s="52">
        <f>IFERROR(VLOOKUP($A100, ワクチン一般接種!$A:$G, L$4, FALSE), 0)</f>
        <v>32199</v>
      </c>
      <c r="M100" s="102">
        <f t="shared" si="5"/>
        <v>44391</v>
      </c>
      <c r="N100" s="53">
        <f t="shared" si="3"/>
        <v>673752</v>
      </c>
      <c r="O100" s="53">
        <f t="shared" si="4"/>
        <v>661546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1239128</v>
      </c>
      <c r="I101" s="52">
        <f>IFERROR(VLOOKUP($A101, ワクチン一般接種!$A:$G, I$4, FALSE), 0)</f>
        <v>551830</v>
      </c>
      <c r="J101" s="52">
        <f>IFERROR(VLOOKUP($A101, ワクチン一般接種!$A:$G, J$4, FALSE), 0)</f>
        <v>84497</v>
      </c>
      <c r="K101" s="52">
        <f>IFERROR(VLOOKUP($A101, ワクチン一般接種!$A:$G, K$4, FALSE), 0)</f>
        <v>571021</v>
      </c>
      <c r="L101" s="52">
        <f>IFERROR(VLOOKUP($A101, ワクチン一般接種!$A:$G, L$4, FALSE), 0)</f>
        <v>31780</v>
      </c>
      <c r="M101" s="102">
        <f t="shared" si="5"/>
        <v>44392</v>
      </c>
      <c r="N101" s="53">
        <f t="shared" si="3"/>
        <v>661423</v>
      </c>
      <c r="O101" s="53">
        <f t="shared" si="4"/>
        <v>635992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1232700</v>
      </c>
      <c r="I102" s="52">
        <f>IFERROR(VLOOKUP($A102, ワクチン一般接種!$A:$G, I$4, FALSE), 0)</f>
        <v>567207</v>
      </c>
      <c r="J102" s="52">
        <f>IFERROR(VLOOKUP($A102, ワクチン一般接種!$A:$G, J$4, FALSE), 0)</f>
        <v>84914</v>
      </c>
      <c r="K102" s="52">
        <f>IFERROR(VLOOKUP($A102, ワクチン一般接種!$A:$G, K$4, FALSE), 0)</f>
        <v>550393</v>
      </c>
      <c r="L102" s="52">
        <f>IFERROR(VLOOKUP($A102, ワクチン一般接種!$A:$G, L$4, FALSE), 0)</f>
        <v>30186</v>
      </c>
      <c r="M102" s="102">
        <f t="shared" si="5"/>
        <v>44393</v>
      </c>
      <c r="N102" s="53">
        <f t="shared" si="3"/>
        <v>680389</v>
      </c>
      <c r="O102" s="53">
        <f t="shared" si="4"/>
        <v>617765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1309493</v>
      </c>
      <c r="I103" s="52">
        <f>IFERROR(VLOOKUP($A103, ワクチン一般接種!$A:$G, I$4, FALSE), 0)</f>
        <v>587029</v>
      </c>
      <c r="J103" s="52">
        <f>IFERROR(VLOOKUP($A103, ワクチン一般接種!$A:$G, J$4, FALSE), 0)</f>
        <v>86119</v>
      </c>
      <c r="K103" s="52">
        <f>IFERROR(VLOOKUP($A103, ワクチン一般接種!$A:$G, K$4, FALSE), 0)</f>
        <v>599503</v>
      </c>
      <c r="L103" s="52">
        <f>IFERROR(VLOOKUP($A103, ワクチン一般接種!$A:$G, L$4, FALSE), 0)</f>
        <v>36842</v>
      </c>
      <c r="M103" s="102">
        <f t="shared" si="5"/>
        <v>44394</v>
      </c>
      <c r="N103" s="53">
        <f t="shared" si="3"/>
        <v>673148</v>
      </c>
      <c r="O103" s="53">
        <f t="shared" si="4"/>
        <v>636345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1176144</v>
      </c>
      <c r="I104" s="52">
        <f>IFERROR(VLOOKUP($A104, ワクチン一般接種!$A:$G, I$4, FALSE), 0)</f>
        <v>435156</v>
      </c>
      <c r="J104" s="52">
        <f>IFERROR(VLOOKUP($A104, ワクチン一般接種!$A:$G, J$4, FALSE), 0)</f>
        <v>76225</v>
      </c>
      <c r="K104" s="52">
        <f>IFERROR(VLOOKUP($A104, ワクチン一般接種!$A:$G, K$4, FALSE), 0)</f>
        <v>627279</v>
      </c>
      <c r="L104" s="52">
        <f>IFERROR(VLOOKUP($A104, ワクチン一般接種!$A:$G, L$4, FALSE), 0)</f>
        <v>37484</v>
      </c>
      <c r="M104" s="102">
        <f t="shared" si="5"/>
        <v>44395</v>
      </c>
      <c r="N104" s="53">
        <f t="shared" si="3"/>
        <v>511381</v>
      </c>
      <c r="O104" s="53">
        <f t="shared" si="4"/>
        <v>664763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891976</v>
      </c>
      <c r="I105" s="52">
        <f>IFERROR(VLOOKUP($A105, ワクチン一般接種!$A:$G, I$4, FALSE), 0)</f>
        <v>250689</v>
      </c>
      <c r="J105" s="52">
        <f>IFERROR(VLOOKUP($A105, ワクチン一般接種!$A:$G, J$4, FALSE), 0)</f>
        <v>80010</v>
      </c>
      <c r="K105" s="52">
        <f>IFERROR(VLOOKUP($A105, ワクチン一般接種!$A:$G, K$4, FALSE), 0)</f>
        <v>521012</v>
      </c>
      <c r="L105" s="52">
        <f>IFERROR(VLOOKUP($A105, ワクチン一般接種!$A:$G, L$4, FALSE), 0)</f>
        <v>40265</v>
      </c>
      <c r="M105" s="102">
        <f t="shared" si="5"/>
        <v>44396</v>
      </c>
      <c r="N105" s="53">
        <f t="shared" si="3"/>
        <v>374896</v>
      </c>
      <c r="O105" s="53">
        <f t="shared" si="4"/>
        <v>629248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1176175</v>
      </c>
      <c r="I106" s="52">
        <f>IFERROR(VLOOKUP($A106, ワクチン一般接種!$A:$G, I$4, FALSE), 0)</f>
        <v>484764</v>
      </c>
      <c r="J106" s="52">
        <f>IFERROR(VLOOKUP($A106, ワクチン一般接種!$A:$G, J$4, FALSE), 0)</f>
        <v>84666</v>
      </c>
      <c r="K106" s="52">
        <f>IFERROR(VLOOKUP($A106, ワクチン一般接種!$A:$G, K$4, FALSE), 0)</f>
        <v>561349</v>
      </c>
      <c r="L106" s="52">
        <f>IFERROR(VLOOKUP($A106, ワクチン一般接種!$A:$G, L$4, FALSE), 0)</f>
        <v>45396</v>
      </c>
      <c r="M106" s="102">
        <f t="shared" si="5"/>
        <v>44397</v>
      </c>
      <c r="N106" s="53">
        <f t="shared" si="3"/>
        <v>609961</v>
      </c>
      <c r="O106" s="53">
        <f t="shared" si="4"/>
        <v>639785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1171454</v>
      </c>
      <c r="I107" s="52">
        <f>IFERROR(VLOOKUP($A107, ワクチン一般接種!$A:$G, I$4, FALSE), 0)</f>
        <v>447366</v>
      </c>
      <c r="J107" s="52">
        <f>IFERROR(VLOOKUP($A107, ワクチン一般接種!$A:$G, J$4, FALSE), 0)</f>
        <v>89806</v>
      </c>
      <c r="K107" s="52">
        <f>IFERROR(VLOOKUP($A107, ワクチン一般接種!$A:$G, K$4, FALSE), 0)</f>
        <v>589256</v>
      </c>
      <c r="L107" s="52">
        <f>IFERROR(VLOOKUP($A107, ワクチン一般接種!$A:$G, L$4, FALSE), 0)</f>
        <v>45026</v>
      </c>
      <c r="M107" s="102">
        <f t="shared" si="5"/>
        <v>44398</v>
      </c>
      <c r="N107" s="53">
        <f t="shared" si="3"/>
        <v>541162</v>
      </c>
      <c r="O107" s="53">
        <f t="shared" si="4"/>
        <v>677158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534405</v>
      </c>
      <c r="I108" s="52">
        <f>IFERROR(VLOOKUP($A108, ワクチン一般接種!$A:$G, I$4, FALSE), 0)</f>
        <v>172867</v>
      </c>
      <c r="J108" s="52">
        <f>IFERROR(VLOOKUP($A108, ワクチン一般接種!$A:$G, J$4, FALSE), 0)</f>
        <v>63446</v>
      </c>
      <c r="K108" s="52">
        <f>IFERROR(VLOOKUP($A108, ワクチン一般接種!$A:$G, K$4, FALSE), 0)</f>
        <v>256045</v>
      </c>
      <c r="L108" s="52">
        <f>IFERROR(VLOOKUP($A108, ワクチン一般接種!$A:$G, L$4, FALSE), 0)</f>
        <v>42047</v>
      </c>
      <c r="M108" s="102">
        <f t="shared" si="5"/>
        <v>44399</v>
      </c>
      <c r="N108" s="53">
        <f t="shared" si="3"/>
        <v>236313</v>
      </c>
      <c r="O108" s="53">
        <f t="shared" si="4"/>
        <v>298092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401867</v>
      </c>
      <c r="I109" s="52">
        <f>IFERROR(VLOOKUP($A109, ワクチン一般接種!$A:$G, I$4, FALSE), 0)</f>
        <v>117857</v>
      </c>
      <c r="J109" s="52">
        <f>IFERROR(VLOOKUP($A109, ワクチン一般接種!$A:$G, J$4, FALSE), 0)</f>
        <v>58282</v>
      </c>
      <c r="K109" s="52">
        <f>IFERROR(VLOOKUP($A109, ワクチン一般接種!$A:$G, K$4, FALSE), 0)</f>
        <v>180770</v>
      </c>
      <c r="L109" s="52">
        <f>IFERROR(VLOOKUP($A109, ワクチン一般接種!$A:$G, L$4, FALSE), 0)</f>
        <v>44958</v>
      </c>
      <c r="M109" s="102">
        <f t="shared" si="5"/>
        <v>44400</v>
      </c>
      <c r="N109" s="53">
        <f t="shared" si="3"/>
        <v>176139</v>
      </c>
      <c r="O109" s="53">
        <f t="shared" si="4"/>
        <v>225728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1091740</v>
      </c>
      <c r="I110" s="52">
        <f>IFERROR(VLOOKUP($A110, ワクチン一般接種!$A:$G, I$4, FALSE), 0)</f>
        <v>276371</v>
      </c>
      <c r="J110" s="52">
        <f>IFERROR(VLOOKUP($A110, ワクチン一般接種!$A:$G, J$4, FALSE), 0)</f>
        <v>83454</v>
      </c>
      <c r="K110" s="52">
        <f>IFERROR(VLOOKUP($A110, ワクチン一般接種!$A:$G, K$4, FALSE), 0)</f>
        <v>676054</v>
      </c>
      <c r="L110" s="52">
        <f>IFERROR(VLOOKUP($A110, ワクチン一般接種!$A:$G, L$4, FALSE), 0)</f>
        <v>55861</v>
      </c>
      <c r="M110" s="102">
        <f t="shared" si="5"/>
        <v>44401</v>
      </c>
      <c r="N110" s="53">
        <f t="shared" si="3"/>
        <v>359825</v>
      </c>
      <c r="O110" s="53">
        <f t="shared" si="4"/>
        <v>731915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1012150</v>
      </c>
      <c r="I111" s="52">
        <f>IFERROR(VLOOKUP($A111, ワクチン一般接種!$A:$G, I$4, FALSE), 0)</f>
        <v>252363</v>
      </c>
      <c r="J111" s="52">
        <f>IFERROR(VLOOKUP($A111, ワクチン一般接種!$A:$G, J$4, FALSE), 0)</f>
        <v>77866</v>
      </c>
      <c r="K111" s="52">
        <f>IFERROR(VLOOKUP($A111, ワクチン一般接種!$A:$G, K$4, FALSE), 0)</f>
        <v>629374</v>
      </c>
      <c r="L111" s="52">
        <f>IFERROR(VLOOKUP($A111, ワクチン一般接種!$A:$G, L$4, FALSE), 0)</f>
        <v>52547</v>
      </c>
      <c r="M111" s="102">
        <f t="shared" si="5"/>
        <v>44402</v>
      </c>
      <c r="N111" s="53">
        <f t="shared" si="3"/>
        <v>330229</v>
      </c>
      <c r="O111" s="53">
        <f t="shared" si="4"/>
        <v>681921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1080527</v>
      </c>
      <c r="I112" s="52">
        <f>IFERROR(VLOOKUP($A112, ワクチン一般接種!$A:$G, I$4, FALSE), 0)</f>
        <v>314109</v>
      </c>
      <c r="J112" s="52">
        <f>IFERROR(VLOOKUP($A112, ワクチン一般接種!$A:$G, J$4, FALSE), 0)</f>
        <v>71210</v>
      </c>
      <c r="K112" s="52">
        <f>IFERROR(VLOOKUP($A112, ワクチン一般接種!$A:$G, K$4, FALSE), 0)</f>
        <v>633692</v>
      </c>
      <c r="L112" s="52">
        <f>IFERROR(VLOOKUP($A112, ワクチン一般接種!$A:$G, L$4, FALSE), 0)</f>
        <v>61516</v>
      </c>
      <c r="M112" s="102">
        <f t="shared" si="5"/>
        <v>44403</v>
      </c>
      <c r="N112" s="53">
        <f t="shared" si="3"/>
        <v>411549</v>
      </c>
      <c r="O112" s="53">
        <f t="shared" si="4"/>
        <v>738123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(火)</v>
      </c>
      <c r="C113" s="51">
        <f>IFERROR(VLOOKUP($A113, ワクチン医療従事者等!$A:$J, $C$4, FALSE), 0)</f>
        <v>42721</v>
      </c>
      <c r="D113" s="51">
        <f>IFERROR(VLOOKUP($A113, ワクチン医療従事者等!$A:$J, $D$4, FALSE), 0)</f>
        <v>7285</v>
      </c>
      <c r="E113" s="51">
        <f>IFERROR(VLOOKUP($A113, ワクチン医療従事者等!$A:$J, $E$4, FALSE), 0)</f>
        <v>9238</v>
      </c>
      <c r="F113" s="51">
        <f>IFERROR(VLOOKUP($A113, ワクチン医療従事者等!$A:$J, $F$4, FALSE), 0)</f>
        <v>19283</v>
      </c>
      <c r="G113" s="51">
        <f>IFERROR(VLOOKUP($A113, ワクチン医療従事者等!$A:$J, $G$4, FALSE), 0)</f>
        <v>6915</v>
      </c>
      <c r="H113" s="52">
        <f>IFERROR(VLOOKUP($A113, ワクチン一般接種!$A:$G, H$4, FALSE), 0)</f>
        <v>1116512</v>
      </c>
      <c r="I113" s="52">
        <f>IFERROR(VLOOKUP($A113, ワクチン一般接種!$A:$G, I$4, FALSE), 0)</f>
        <v>364538</v>
      </c>
      <c r="J113" s="52">
        <f>IFERROR(VLOOKUP($A113, ワクチン一般接種!$A:$G, J$4, FALSE), 0)</f>
        <v>61940</v>
      </c>
      <c r="K113" s="52">
        <f>IFERROR(VLOOKUP($A113, ワクチン一般接種!$A:$G, K$4, FALSE), 0)</f>
        <v>628506</v>
      </c>
      <c r="L113" s="52">
        <f>IFERROR(VLOOKUP($A113, ワクチン一般接種!$A:$G, L$4, FALSE), 0)</f>
        <v>61528</v>
      </c>
      <c r="M113" s="102">
        <f t="shared" si="5"/>
        <v>44404</v>
      </c>
      <c r="N113" s="53">
        <f t="shared" si="3"/>
        <v>443001</v>
      </c>
      <c r="O113" s="53">
        <f t="shared" si="4"/>
        <v>716232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(水)</v>
      </c>
      <c r="C114" s="51">
        <f>IFERROR(VLOOKUP($A114, ワクチン医療従事者等!$A:$J, $C$4, FALSE), 0)</f>
        <v>30247</v>
      </c>
      <c r="D114" s="51">
        <f>IFERROR(VLOOKUP($A114, ワクチン医療従事者等!$A:$J, $D$4, FALSE), 0)</f>
        <v>11517</v>
      </c>
      <c r="E114" s="51">
        <f>IFERROR(VLOOKUP($A114, ワクチン医療従事者等!$A:$J, $E$4, FALSE), 0)</f>
        <v>283</v>
      </c>
      <c r="F114" s="51">
        <f>IFERROR(VLOOKUP($A114, ワクチン医療従事者等!$A:$J, $F$4, FALSE), 0)</f>
        <v>18441</v>
      </c>
      <c r="G114" s="51">
        <f>IFERROR(VLOOKUP($A114, ワクチン医療従事者等!$A:$J, $G$4, FALSE), 0)</f>
        <v>6</v>
      </c>
      <c r="H114" s="52">
        <f>IFERROR(VLOOKUP($A114, ワクチン一般接種!$A:$G, H$4, FALSE), 0)</f>
        <v>1113537</v>
      </c>
      <c r="I114" s="52">
        <f>IFERROR(VLOOKUP($A114, ワクチン一般接種!$A:$G, I$4, FALSE), 0)</f>
        <v>351997</v>
      </c>
      <c r="J114" s="52">
        <f>IFERROR(VLOOKUP($A114, ワクチン一般接種!$A:$G, J$4, FALSE), 0)</f>
        <v>70725</v>
      </c>
      <c r="K114" s="52">
        <f>IFERROR(VLOOKUP($A114, ワクチン一般接種!$A:$G, K$4, FALSE), 0)</f>
        <v>631113</v>
      </c>
      <c r="L114" s="52">
        <f>IFERROR(VLOOKUP($A114, ワクチン一般接種!$A:$G, L$4, FALSE), 0)</f>
        <v>59702</v>
      </c>
      <c r="M114" s="102">
        <f t="shared" si="5"/>
        <v>44405</v>
      </c>
      <c r="N114" s="53">
        <f t="shared" si="3"/>
        <v>434522</v>
      </c>
      <c r="O114" s="53">
        <f t="shared" si="4"/>
        <v>709262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(木)</v>
      </c>
      <c r="C115" s="51">
        <f>IFERROR(VLOOKUP($A115, ワクチン医療従事者等!$A:$J, $C$4, FALSE), 0)</f>
        <v>30372</v>
      </c>
      <c r="D115" s="51">
        <f>IFERROR(VLOOKUP($A115, ワクチン医療従事者等!$A:$J, $D$4, FALSE), 0)</f>
        <v>9074</v>
      </c>
      <c r="E115" s="51">
        <f>IFERROR(VLOOKUP($A115, ワクチン医療従事者等!$A:$J, $E$4, FALSE), 0)</f>
        <v>23</v>
      </c>
      <c r="F115" s="51">
        <f>IFERROR(VLOOKUP($A115, ワクチン医療従事者等!$A:$J, $F$4, FALSE), 0)</f>
        <v>21242</v>
      </c>
      <c r="G115" s="51">
        <f>IFERROR(VLOOKUP($A115, ワクチン医療従事者等!$A:$J, $G$4, FALSE), 0)</f>
        <v>33</v>
      </c>
      <c r="H115" s="52">
        <f>IFERROR(VLOOKUP($A115, ワクチン一般接種!$A:$G, H$4, FALSE), 0)</f>
        <v>1058823</v>
      </c>
      <c r="I115" s="52">
        <f>IFERROR(VLOOKUP($A115, ワクチン一般接種!$A:$G, I$4, FALSE), 0)</f>
        <v>339261</v>
      </c>
      <c r="J115" s="52">
        <f>IFERROR(VLOOKUP($A115, ワクチン一般接種!$A:$G, J$4, FALSE), 0)</f>
        <v>72266</v>
      </c>
      <c r="K115" s="52">
        <f>IFERROR(VLOOKUP($A115, ワクチン一般接種!$A:$G, K$4, FALSE), 0)</f>
        <v>596123</v>
      </c>
      <c r="L115" s="52">
        <f>IFERROR(VLOOKUP($A115, ワクチン一般接種!$A:$G, L$4, FALSE), 0)</f>
        <v>51173</v>
      </c>
      <c r="M115" s="102">
        <f t="shared" si="5"/>
        <v>44406</v>
      </c>
      <c r="N115" s="53">
        <f t="shared" si="3"/>
        <v>420624</v>
      </c>
      <c r="O115" s="53">
        <f t="shared" si="4"/>
        <v>668571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(金)</v>
      </c>
      <c r="C116" s="51">
        <f>IFERROR(VLOOKUP($A116, ワクチン医療従事者等!$A:$J, $C$4, FALSE), 0)</f>
        <v>40588</v>
      </c>
      <c r="D116" s="51">
        <f>IFERROR(VLOOKUP($A116, ワクチン医療従事者等!$A:$J, $D$4, FALSE), 0)</f>
        <v>11403</v>
      </c>
      <c r="E116" s="51">
        <f>IFERROR(VLOOKUP($A116, ワクチン医療従事者等!$A:$J, $E$4, FALSE), 0)</f>
        <v>57</v>
      </c>
      <c r="F116" s="51">
        <f>IFERROR(VLOOKUP($A116, ワクチン医療従事者等!$A:$J, $F$4, FALSE), 0)</f>
        <v>23694</v>
      </c>
      <c r="G116" s="51">
        <f>IFERROR(VLOOKUP($A116, ワクチン医療従事者等!$A:$J, $G$4, FALSE), 0)</f>
        <v>5434</v>
      </c>
      <c r="H116" s="52">
        <f>IFERROR(VLOOKUP($A116, ワクチン一般接種!$A:$G, H$4, FALSE), 0)</f>
        <v>986615</v>
      </c>
      <c r="I116" s="52">
        <f>IFERROR(VLOOKUP($A116, ワクチン一般接種!$A:$G, I$4, FALSE), 0)</f>
        <v>335863</v>
      </c>
      <c r="J116" s="52">
        <f>IFERROR(VLOOKUP($A116, ワクチン一般接種!$A:$G, J$4, FALSE), 0)</f>
        <v>56475</v>
      </c>
      <c r="K116" s="52">
        <f>IFERROR(VLOOKUP($A116, ワクチン一般接種!$A:$G, K$4, FALSE), 0)</f>
        <v>542402</v>
      </c>
      <c r="L116" s="52">
        <f>IFERROR(VLOOKUP($A116, ワクチン一般接種!$A:$G, L$4, FALSE), 0)</f>
        <v>51875</v>
      </c>
      <c r="M116" s="102">
        <f t="shared" si="5"/>
        <v>44407</v>
      </c>
      <c r="N116" s="53">
        <f t="shared" si="3"/>
        <v>403798</v>
      </c>
      <c r="O116" s="53">
        <f t="shared" si="4"/>
        <v>623405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1026600</v>
      </c>
      <c r="I117" s="52">
        <f>IFERROR(VLOOKUP($A117, ワクチン一般接種!$A:$G, I$4, FALSE), 0)</f>
        <v>358205</v>
      </c>
      <c r="J117" s="52">
        <f>IFERROR(VLOOKUP($A117, ワクチン一般接種!$A:$G, J$4, FALSE), 0)</f>
        <v>57563</v>
      </c>
      <c r="K117" s="52">
        <f>IFERROR(VLOOKUP($A117, ワクチン一般接種!$A:$G, K$4, FALSE), 0)</f>
        <v>561894</v>
      </c>
      <c r="L117" s="52">
        <f>IFERROR(VLOOKUP($A117, ワクチン一般接種!$A:$G, L$4, FALSE), 0)</f>
        <v>48938</v>
      </c>
      <c r="M117" s="102">
        <f t="shared" si="5"/>
        <v>44408</v>
      </c>
      <c r="N117" s="53">
        <f t="shared" si="3"/>
        <v>415768</v>
      </c>
      <c r="O117" s="53">
        <f t="shared" si="4"/>
        <v>610832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731700</v>
      </c>
      <c r="I118" s="52">
        <f>IFERROR(VLOOKUP($A118, ワクチン一般接種!$A:$G, I$4, FALSE), 0)</f>
        <v>285586</v>
      </c>
      <c r="J118" s="52">
        <f>IFERROR(VLOOKUP($A118, ワクチン一般接種!$A:$G, J$4, FALSE), 0)</f>
        <v>55044</v>
      </c>
      <c r="K118" s="52">
        <f>IFERROR(VLOOKUP($A118, ワクチン一般接種!$A:$G, K$4, FALSE), 0)</f>
        <v>355681</v>
      </c>
      <c r="L118" s="52">
        <f>IFERROR(VLOOKUP($A118, ワクチン一般接種!$A:$G, L$4, FALSE), 0)</f>
        <v>35389</v>
      </c>
      <c r="M118" s="102">
        <f t="shared" si="5"/>
        <v>44409</v>
      </c>
      <c r="N118" s="53">
        <f t="shared" si="3"/>
        <v>340630</v>
      </c>
      <c r="O118" s="53">
        <f t="shared" si="4"/>
        <v>391070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616309</v>
      </c>
      <c r="I119" s="52">
        <f>IFERROR(VLOOKUP($A119, ワクチン一般接種!$A:$G, I$4, FALSE), 0)</f>
        <v>232870</v>
      </c>
      <c r="J119" s="52">
        <f>IFERROR(VLOOKUP($A119, ワクチン一般接種!$A:$G, J$4, FALSE), 0)</f>
        <v>46742</v>
      </c>
      <c r="K119" s="52">
        <f>IFERROR(VLOOKUP($A119, ワクチン一般接種!$A:$G, K$4, FALSE), 0)</f>
        <v>309325</v>
      </c>
      <c r="L119" s="52">
        <f>IFERROR(VLOOKUP($A119, ワクチン一般接種!$A:$G, L$4, FALSE), 0)</f>
        <v>27372</v>
      </c>
      <c r="M119" s="102">
        <f t="shared" si="5"/>
        <v>44410</v>
      </c>
      <c r="N119" s="53">
        <f t="shared" si="3"/>
        <v>279612</v>
      </c>
      <c r="O119" s="53">
        <f t="shared" si="4"/>
        <v>336697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2">
    <mergeCell ref="A1:O1"/>
    <mergeCell ref="A3:F3"/>
    <mergeCell ref="A2:K2"/>
    <mergeCell ref="M2:O2"/>
    <mergeCell ref="M3:O3"/>
    <mergeCell ref="H3:L3"/>
    <mergeCell ref="D5:E5"/>
    <mergeCell ref="F5:G5"/>
    <mergeCell ref="I5:J5"/>
    <mergeCell ref="K5:L5"/>
    <mergeCell ref="P4:Q4"/>
    <mergeCell ref="M4:O4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1" t="s">
        <v>337</v>
      </c>
      <c r="D4" s="132" t="s">
        <v>338</v>
      </c>
      <c r="E4" s="133" t="s">
        <v>339</v>
      </c>
      <c r="F4" s="134"/>
      <c r="G4" s="123" t="s">
        <v>340</v>
      </c>
      <c r="H4" s="123" t="s">
        <v>341</v>
      </c>
      <c r="I4" s="19"/>
    </row>
    <row r="5" spans="1:9" ht="13.25" customHeight="1" x14ac:dyDescent="0.55000000000000004">
      <c r="B5" s="122"/>
      <c r="C5" s="135"/>
      <c r="D5" s="136"/>
      <c r="E5" s="137" t="s">
        <v>342</v>
      </c>
      <c r="F5" s="138" t="s">
        <v>343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39">
        <v>44908</v>
      </c>
      <c r="D6" s="139">
        <v>861588</v>
      </c>
      <c r="E6" s="139">
        <v>1912</v>
      </c>
      <c r="F6" s="140">
        <v>5</v>
      </c>
      <c r="G6" s="139">
        <v>41447</v>
      </c>
      <c r="H6" s="139">
        <v>1426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9">
        <v>2725</v>
      </c>
      <c r="D7" s="139">
        <v>56702</v>
      </c>
      <c r="E7" s="140">
        <v>122</v>
      </c>
      <c r="F7" s="140">
        <v>0</v>
      </c>
      <c r="G7" s="139">
        <v>2571</v>
      </c>
      <c r="H7" s="140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9">
        <v>2025</v>
      </c>
      <c r="D8" s="139">
        <v>94232</v>
      </c>
      <c r="E8" s="140">
        <v>138</v>
      </c>
      <c r="F8" s="140">
        <v>0</v>
      </c>
      <c r="G8" s="139">
        <v>1840</v>
      </c>
      <c r="H8" s="140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9">
        <v>9975</v>
      </c>
      <c r="D9" s="139">
        <v>173017</v>
      </c>
      <c r="E9" s="140">
        <v>333</v>
      </c>
      <c r="F9" s="140">
        <v>3</v>
      </c>
      <c r="G9" s="139">
        <v>9530</v>
      </c>
      <c r="H9" s="140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9">
        <v>1024</v>
      </c>
      <c r="D10" s="139">
        <v>17561</v>
      </c>
      <c r="E10" s="140">
        <v>42</v>
      </c>
      <c r="F10" s="140">
        <v>1</v>
      </c>
      <c r="G10" s="140">
        <v>962</v>
      </c>
      <c r="H10" s="140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9">
        <v>2168</v>
      </c>
      <c r="D11" s="139">
        <v>72276</v>
      </c>
      <c r="E11" s="140">
        <v>80</v>
      </c>
      <c r="F11" s="140">
        <v>0</v>
      </c>
      <c r="G11" s="139">
        <v>2041</v>
      </c>
      <c r="H11" s="140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9">
        <v>5907</v>
      </c>
      <c r="D12" s="139">
        <v>315100</v>
      </c>
      <c r="E12" s="140">
        <v>643</v>
      </c>
      <c r="F12" s="140">
        <v>10</v>
      </c>
      <c r="G12" s="139">
        <v>5102</v>
      </c>
      <c r="H12" s="140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9">
        <v>12834</v>
      </c>
      <c r="D13" s="139">
        <v>35004</v>
      </c>
      <c r="E13" s="139">
        <v>1323</v>
      </c>
      <c r="F13" s="140">
        <v>6</v>
      </c>
      <c r="G13" s="139">
        <v>11342</v>
      </c>
      <c r="H13" s="140">
        <v>169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9">
        <v>8462</v>
      </c>
      <c r="D14" s="139">
        <v>351241</v>
      </c>
      <c r="E14" s="140">
        <v>887</v>
      </c>
      <c r="F14" s="140">
        <v>13</v>
      </c>
      <c r="G14" s="139">
        <v>7488</v>
      </c>
      <c r="H14" s="140">
        <v>87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9">
        <v>8936</v>
      </c>
      <c r="D15" s="139">
        <v>216646</v>
      </c>
      <c r="E15" s="140">
        <v>632</v>
      </c>
      <c r="F15" s="140">
        <v>4</v>
      </c>
      <c r="G15" s="139">
        <v>8149</v>
      </c>
      <c r="H15" s="140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9">
        <v>58604</v>
      </c>
      <c r="D16" s="139">
        <v>1095346</v>
      </c>
      <c r="E16" s="139">
        <v>8754</v>
      </c>
      <c r="F16" s="140">
        <v>56</v>
      </c>
      <c r="G16" s="139">
        <v>49000</v>
      </c>
      <c r="H16" s="140">
        <v>850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9">
        <v>50731</v>
      </c>
      <c r="D17" s="139">
        <v>792511</v>
      </c>
      <c r="E17" s="139">
        <v>5239</v>
      </c>
      <c r="F17" s="140">
        <v>36</v>
      </c>
      <c r="G17" s="139">
        <v>44758</v>
      </c>
      <c r="H17" s="140">
        <v>734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9">
        <v>223221</v>
      </c>
      <c r="D18" s="139">
        <v>2832447</v>
      </c>
      <c r="E18" s="139">
        <v>25431</v>
      </c>
      <c r="F18" s="140">
        <v>114</v>
      </c>
      <c r="G18" s="139">
        <v>195497</v>
      </c>
      <c r="H18" s="139">
        <v>2293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9">
        <v>86292</v>
      </c>
      <c r="D19" s="139">
        <v>1173743</v>
      </c>
      <c r="E19" s="139">
        <v>8906</v>
      </c>
      <c r="F19" s="140">
        <v>88</v>
      </c>
      <c r="G19" s="139">
        <v>76397</v>
      </c>
      <c r="H19" s="140">
        <v>989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9">
        <v>4096</v>
      </c>
      <c r="D20" s="139">
        <v>196677</v>
      </c>
      <c r="E20" s="140">
        <v>421</v>
      </c>
      <c r="F20" s="140">
        <v>2</v>
      </c>
      <c r="G20" s="139">
        <v>3621</v>
      </c>
      <c r="H20" s="140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9">
        <v>2321</v>
      </c>
      <c r="D21" s="139">
        <v>82493</v>
      </c>
      <c r="E21" s="140">
        <v>188</v>
      </c>
      <c r="F21" s="140">
        <v>1</v>
      </c>
      <c r="G21" s="139">
        <v>2095</v>
      </c>
      <c r="H21" s="140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9">
        <v>5242</v>
      </c>
      <c r="D22" s="139">
        <v>137521</v>
      </c>
      <c r="E22" s="140">
        <v>828</v>
      </c>
      <c r="F22" s="140">
        <v>5</v>
      </c>
      <c r="G22" s="139">
        <v>4289</v>
      </c>
      <c r="H22" s="140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9">
        <v>1665</v>
      </c>
      <c r="D23" s="139">
        <v>80121</v>
      </c>
      <c r="E23" s="140">
        <v>220</v>
      </c>
      <c r="F23" s="140">
        <v>0</v>
      </c>
      <c r="G23" s="139">
        <v>1409</v>
      </c>
      <c r="H23" s="140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9">
        <v>2457</v>
      </c>
      <c r="D24" s="139">
        <v>72269</v>
      </c>
      <c r="E24" s="140">
        <v>219</v>
      </c>
      <c r="F24" s="140">
        <v>0</v>
      </c>
      <c r="G24" s="139">
        <v>2218</v>
      </c>
      <c r="H24" s="140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9">
        <v>5370</v>
      </c>
      <c r="D25" s="139">
        <v>227324</v>
      </c>
      <c r="E25" s="140">
        <v>240</v>
      </c>
      <c r="F25" s="140">
        <v>0</v>
      </c>
      <c r="G25" s="139">
        <v>5107</v>
      </c>
      <c r="H25" s="140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9">
        <v>9825</v>
      </c>
      <c r="D26" s="139">
        <v>295937</v>
      </c>
      <c r="E26" s="140">
        <v>196</v>
      </c>
      <c r="F26" s="140">
        <v>2</v>
      </c>
      <c r="G26" s="139">
        <v>9441</v>
      </c>
      <c r="H26" s="140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9">
        <v>11029</v>
      </c>
      <c r="D27" s="139">
        <v>457647</v>
      </c>
      <c r="E27" s="139">
        <v>1071</v>
      </c>
      <c r="F27" s="140">
        <v>3</v>
      </c>
      <c r="G27" s="139">
        <v>9801</v>
      </c>
      <c r="H27" s="140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9">
        <v>54237</v>
      </c>
      <c r="D28" s="139">
        <v>922462</v>
      </c>
      <c r="E28" s="139">
        <v>1892</v>
      </c>
      <c r="F28" s="140">
        <v>10</v>
      </c>
      <c r="G28" s="139">
        <v>51337</v>
      </c>
      <c r="H28" s="139">
        <v>1008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9">
        <v>5832</v>
      </c>
      <c r="D29" s="139">
        <v>159799</v>
      </c>
      <c r="E29" s="140">
        <v>297</v>
      </c>
      <c r="F29" s="140">
        <v>4</v>
      </c>
      <c r="G29" s="139">
        <v>5569</v>
      </c>
      <c r="H29" s="140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9">
        <v>6122</v>
      </c>
      <c r="D30" s="139">
        <v>171028</v>
      </c>
      <c r="E30" s="140">
        <v>370</v>
      </c>
      <c r="F30" s="140">
        <v>3</v>
      </c>
      <c r="G30" s="139">
        <v>5659</v>
      </c>
      <c r="H30" s="140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9">
        <v>18617</v>
      </c>
      <c r="D31" s="139">
        <v>313314</v>
      </c>
      <c r="E31" s="139">
        <v>1149</v>
      </c>
      <c r="F31" s="140">
        <v>21</v>
      </c>
      <c r="G31" s="139">
        <v>17099</v>
      </c>
      <c r="H31" s="140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9">
        <v>115473</v>
      </c>
      <c r="D32" s="139">
        <v>2492853</v>
      </c>
      <c r="E32" s="139">
        <v>7028</v>
      </c>
      <c r="F32" s="140">
        <v>219</v>
      </c>
      <c r="G32" s="139">
        <v>104755</v>
      </c>
      <c r="H32" s="139">
        <v>2722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9">
        <v>44304</v>
      </c>
      <c r="D33" s="139">
        <v>560310</v>
      </c>
      <c r="E33" s="139">
        <v>1812</v>
      </c>
      <c r="F33" s="140">
        <v>23</v>
      </c>
      <c r="G33" s="139">
        <v>41176</v>
      </c>
      <c r="H33" s="139">
        <v>1316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9">
        <v>9168</v>
      </c>
      <c r="D34" s="139">
        <v>187872</v>
      </c>
      <c r="E34" s="140">
        <v>453</v>
      </c>
      <c r="F34" s="140">
        <v>9</v>
      </c>
      <c r="G34" s="139">
        <v>8582</v>
      </c>
      <c r="H34" s="140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9">
        <v>3044</v>
      </c>
      <c r="D35" s="139">
        <v>45437</v>
      </c>
      <c r="E35" s="140">
        <v>236</v>
      </c>
      <c r="F35" s="140">
        <v>13</v>
      </c>
      <c r="G35" s="139">
        <v>2688</v>
      </c>
      <c r="H35" s="140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0">
        <v>813</v>
      </c>
      <c r="D36" s="139">
        <v>99292</v>
      </c>
      <c r="E36" s="140">
        <v>182</v>
      </c>
      <c r="F36" s="140">
        <v>1</v>
      </c>
      <c r="G36" s="140">
        <v>578</v>
      </c>
      <c r="H36" s="140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0">
        <v>749</v>
      </c>
      <c r="D37" s="139">
        <v>36029</v>
      </c>
      <c r="E37" s="140">
        <v>92</v>
      </c>
      <c r="F37" s="140">
        <v>1</v>
      </c>
      <c r="G37" s="140">
        <v>655</v>
      </c>
      <c r="H37" s="140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9">
        <v>8329</v>
      </c>
      <c r="D38" s="139">
        <v>183050</v>
      </c>
      <c r="E38" s="140">
        <v>245</v>
      </c>
      <c r="F38" s="140">
        <v>3</v>
      </c>
      <c r="G38" s="139">
        <v>7612</v>
      </c>
      <c r="H38" s="140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9">
        <v>12206</v>
      </c>
      <c r="D39" s="139">
        <v>594390</v>
      </c>
      <c r="E39" s="140">
        <v>327</v>
      </c>
      <c r="F39" s="140">
        <v>6</v>
      </c>
      <c r="G39" s="139">
        <v>11619</v>
      </c>
      <c r="H39" s="140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9">
        <v>3309</v>
      </c>
      <c r="D40" s="139">
        <v>130605</v>
      </c>
      <c r="E40" s="140">
        <v>113</v>
      </c>
      <c r="F40" s="140">
        <v>0</v>
      </c>
      <c r="G40" s="139">
        <v>3116</v>
      </c>
      <c r="H40" s="140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9">
        <v>1804</v>
      </c>
      <c r="D41" s="139">
        <v>72851</v>
      </c>
      <c r="E41" s="140">
        <v>80</v>
      </c>
      <c r="F41" s="140">
        <v>1</v>
      </c>
      <c r="G41" s="139">
        <v>1661</v>
      </c>
      <c r="H41" s="140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9">
        <v>2335</v>
      </c>
      <c r="D42" s="139">
        <v>94552</v>
      </c>
      <c r="E42" s="140">
        <v>184</v>
      </c>
      <c r="F42" s="140">
        <v>0</v>
      </c>
      <c r="G42" s="139">
        <v>2123</v>
      </c>
      <c r="H42" s="140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9">
        <v>2941</v>
      </c>
      <c r="D43" s="139">
        <v>105846</v>
      </c>
      <c r="E43" s="140">
        <v>127</v>
      </c>
      <c r="F43" s="140">
        <v>3</v>
      </c>
      <c r="G43" s="139">
        <v>2737</v>
      </c>
      <c r="H43" s="140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9">
        <v>2108</v>
      </c>
      <c r="D44" s="139">
        <v>64615</v>
      </c>
      <c r="E44" s="140">
        <v>115</v>
      </c>
      <c r="F44" s="140">
        <v>6</v>
      </c>
      <c r="G44" s="139">
        <v>1964</v>
      </c>
      <c r="H44" s="140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9">
        <v>40162</v>
      </c>
      <c r="D45" s="139">
        <v>925442</v>
      </c>
      <c r="E45" s="139">
        <v>2975</v>
      </c>
      <c r="F45" s="140">
        <v>14</v>
      </c>
      <c r="G45" s="139">
        <v>36296</v>
      </c>
      <c r="H45" s="140">
        <v>534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9">
        <v>2782</v>
      </c>
      <c r="D46" s="139">
        <v>64684</v>
      </c>
      <c r="E46" s="140">
        <v>125</v>
      </c>
      <c r="F46" s="140">
        <v>0</v>
      </c>
      <c r="G46" s="139">
        <v>2646</v>
      </c>
      <c r="H46" s="140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9">
        <v>3507</v>
      </c>
      <c r="D47" s="139">
        <v>137651</v>
      </c>
      <c r="E47" s="140">
        <v>192</v>
      </c>
      <c r="F47" s="140">
        <v>0</v>
      </c>
      <c r="G47" s="139">
        <v>3247</v>
      </c>
      <c r="H47" s="140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9">
        <v>7096</v>
      </c>
      <c r="D48" s="139">
        <v>86160</v>
      </c>
      <c r="E48" s="140">
        <v>498</v>
      </c>
      <c r="F48" s="140">
        <v>0</v>
      </c>
      <c r="G48" s="139">
        <v>6477</v>
      </c>
      <c r="H48" s="140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9">
        <v>3704</v>
      </c>
      <c r="D49" s="139">
        <v>187025</v>
      </c>
      <c r="E49" s="140">
        <v>160</v>
      </c>
      <c r="F49" s="140">
        <v>0</v>
      </c>
      <c r="G49" s="139">
        <v>3480</v>
      </c>
      <c r="H49" s="140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9">
        <v>3267</v>
      </c>
      <c r="D50" s="139">
        <v>46053</v>
      </c>
      <c r="E50" s="140">
        <v>116</v>
      </c>
      <c r="F50" s="140">
        <v>0</v>
      </c>
      <c r="G50" s="139">
        <v>3113</v>
      </c>
      <c r="H50" s="140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9">
        <v>4019</v>
      </c>
      <c r="D51" s="139">
        <v>120162</v>
      </c>
      <c r="E51" s="140">
        <v>191</v>
      </c>
      <c r="F51" s="140">
        <v>0</v>
      </c>
      <c r="G51" s="139">
        <v>3808</v>
      </c>
      <c r="H51" s="140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9">
        <v>25337</v>
      </c>
      <c r="D52" s="139">
        <v>285810</v>
      </c>
      <c r="E52" s="139">
        <v>2789</v>
      </c>
      <c r="F52" s="140">
        <v>68</v>
      </c>
      <c r="G52" s="139">
        <v>22278</v>
      </c>
      <c r="H52" s="140">
        <v>236</v>
      </c>
      <c r="I52" s="25"/>
    </row>
    <row r="53" spans="1:9" ht="12" customHeight="1" x14ac:dyDescent="0.55000000000000004">
      <c r="B53" s="22" t="s">
        <v>276</v>
      </c>
      <c r="C53" s="140">
        <v>149</v>
      </c>
      <c r="D53" s="141" t="s">
        <v>344</v>
      </c>
      <c r="E53" s="140">
        <v>0</v>
      </c>
      <c r="F53" s="141" t="s">
        <v>344</v>
      </c>
      <c r="G53" s="140">
        <v>149</v>
      </c>
      <c r="H53" s="141" t="s">
        <v>344</v>
      </c>
      <c r="I53" s="25"/>
    </row>
    <row r="54" spans="1:9" ht="12" customHeight="1" x14ac:dyDescent="0.55000000000000004">
      <c r="B54" s="21" t="s">
        <v>164</v>
      </c>
      <c r="C54" s="139">
        <v>941231</v>
      </c>
      <c r="D54" s="139">
        <v>17724695</v>
      </c>
      <c r="E54" s="139">
        <v>79573</v>
      </c>
      <c r="F54" s="140">
        <v>754</v>
      </c>
      <c r="G54" s="139">
        <v>844529</v>
      </c>
      <c r="H54" s="139">
        <v>15197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22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TEXT(MAX(A3:A119)+1,"m月d日") &amp; "公表時点）"</f>
        <v>（8月3日公表時点）</v>
      </c>
    </row>
    <row r="3" spans="1:11" x14ac:dyDescent="0.55000000000000004">
      <c r="A3" s="129" t="s">
        <v>327</v>
      </c>
      <c r="B3" s="129" t="s">
        <v>297</v>
      </c>
      <c r="C3" s="129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29"/>
      <c r="B4" s="129"/>
      <c r="C4" s="129"/>
      <c r="D4" s="125" t="s">
        <v>299</v>
      </c>
      <c r="E4" s="125"/>
      <c r="F4" s="125" t="s">
        <v>300</v>
      </c>
      <c r="G4" s="125"/>
      <c r="H4" s="125" t="s">
        <v>299</v>
      </c>
      <c r="I4" s="125"/>
      <c r="J4" s="125" t="s">
        <v>300</v>
      </c>
      <c r="K4" s="125"/>
    </row>
    <row r="5" spans="1:11" x14ac:dyDescent="0.55000000000000004">
      <c r="A5" s="129"/>
      <c r="B5" s="129"/>
      <c r="C5" s="12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27" t="s">
        <v>287</v>
      </c>
      <c r="B6" s="125"/>
      <c r="C6" s="67">
        <f t="shared" ref="C6:C50" ca="1" si="0">SUM(D6:G6)</f>
        <v>76817874</v>
      </c>
      <c r="D6" s="67">
        <f ca="1">SUM(OFFSET(D$6,1,0,MAX($A$6:$A119)-DATE(2021,4,12)+1,1))</f>
        <v>41029789</v>
      </c>
      <c r="E6" s="67">
        <f ca="1">SUM(OFFSET(E$6,1,0,MAX($A$6:$A119)-DATE(2021,4,12)+1,1))</f>
        <v>3605767</v>
      </c>
      <c r="F6" s="67">
        <f ca="1">SUM(OFFSET(F$6,1,0,MAX($A$6:$A119)-DATE(2021,4,12)+1,1))</f>
        <v>30859230</v>
      </c>
      <c r="G6" s="67">
        <f ca="1">SUM(OFFSET(G$6,1,0,MAX($A$6:$A119)-DATE(2021,4,12)+1,1))</f>
        <v>1323088</v>
      </c>
      <c r="H6" s="67">
        <f ca="1">SUM(OFFSET(H$6,1,0,MAX($A$6:$A119)-DATE(2021,4,12)+1,1))</f>
        <v>29906368</v>
      </c>
      <c r="I6" s="67">
        <f ca="1">SUM(OFFSET(I$6,1,0,MAX($A$6:$A119)-DATE(2021,4,12)+1,1))</f>
        <v>824054</v>
      </c>
      <c r="J6" s="67">
        <f ca="1">SUM(OFFSET(J$6,1,0,MAX($A$6:$A119)-DATE(2021,4,12)+1,1))</f>
        <v>26621743</v>
      </c>
      <c r="K6" s="67">
        <f ca="1">SUM(OFFSET(K$6,1,0,MAX($A$6:$A119)-DATE(2021,4,12)+1,1))</f>
        <v>741654</v>
      </c>
    </row>
    <row r="7" spans="1:11" x14ac:dyDescent="0.55000000000000004">
      <c r="A7" s="105">
        <v>44410</v>
      </c>
      <c r="B7" s="106" t="str">
        <f t="shared" ref="B7:B40" si="1">"(" &amp; TEXT(A7,"aaa") &amp; ")"</f>
        <v>(月)</v>
      </c>
      <c r="C7" s="67">
        <f t="shared" ref="C7:C28" si="2">SUM(D7:G7)</f>
        <v>616309</v>
      </c>
      <c r="D7" s="67">
        <v>232870</v>
      </c>
      <c r="E7" s="67">
        <v>46742</v>
      </c>
      <c r="F7" s="67">
        <v>309325</v>
      </c>
      <c r="G7" s="67">
        <v>27372</v>
      </c>
      <c r="H7" s="67">
        <v>29995</v>
      </c>
      <c r="I7" s="67">
        <v>554</v>
      </c>
      <c r="J7" s="67">
        <v>144619</v>
      </c>
      <c r="K7" s="67">
        <v>952</v>
      </c>
    </row>
    <row r="8" spans="1:11" x14ac:dyDescent="0.55000000000000004">
      <c r="A8" s="105">
        <v>44409</v>
      </c>
      <c r="B8" s="104" t="str">
        <f t="shared" si="1"/>
        <v>(日)</v>
      </c>
      <c r="C8" s="67">
        <f t="shared" si="2"/>
        <v>731700</v>
      </c>
      <c r="D8" s="67">
        <v>285586</v>
      </c>
      <c r="E8" s="67">
        <v>55044</v>
      </c>
      <c r="F8" s="67">
        <v>355681</v>
      </c>
      <c r="G8" s="67">
        <v>35389</v>
      </c>
      <c r="H8" s="67">
        <v>18848</v>
      </c>
      <c r="I8" s="67">
        <v>709</v>
      </c>
      <c r="J8" s="67">
        <v>137748</v>
      </c>
      <c r="K8" s="67">
        <v>3259</v>
      </c>
    </row>
    <row r="9" spans="1:11" x14ac:dyDescent="0.55000000000000004">
      <c r="A9" s="105">
        <v>44408</v>
      </c>
      <c r="B9" s="106" t="str">
        <f t="shared" si="1"/>
        <v>(土)</v>
      </c>
      <c r="C9" s="67">
        <f t="shared" si="2"/>
        <v>1026600</v>
      </c>
      <c r="D9" s="67">
        <v>358205</v>
      </c>
      <c r="E9" s="67">
        <v>57563</v>
      </c>
      <c r="F9" s="67">
        <v>561894</v>
      </c>
      <c r="G9" s="67">
        <v>48938</v>
      </c>
      <c r="H9" s="67">
        <v>38746</v>
      </c>
      <c r="I9" s="67">
        <v>633</v>
      </c>
      <c r="J9" s="67">
        <v>279625</v>
      </c>
      <c r="K9" s="67">
        <v>7612</v>
      </c>
    </row>
    <row r="10" spans="1:11" x14ac:dyDescent="0.55000000000000004">
      <c r="A10" s="105">
        <v>44407</v>
      </c>
      <c r="B10" s="104" t="str">
        <f t="shared" si="1"/>
        <v>(金)</v>
      </c>
      <c r="C10" s="67">
        <f t="shared" si="2"/>
        <v>986615</v>
      </c>
      <c r="D10" s="67">
        <v>335863</v>
      </c>
      <c r="E10" s="67">
        <v>56475</v>
      </c>
      <c r="F10" s="67">
        <v>542402</v>
      </c>
      <c r="G10" s="67">
        <v>51875</v>
      </c>
      <c r="H10" s="67">
        <v>54041</v>
      </c>
      <c r="I10" s="67">
        <v>512</v>
      </c>
      <c r="J10" s="67">
        <v>308972</v>
      </c>
      <c r="K10" s="67">
        <v>7105</v>
      </c>
    </row>
    <row r="11" spans="1:11" x14ac:dyDescent="0.55000000000000004">
      <c r="A11" s="105">
        <v>44406</v>
      </c>
      <c r="B11" s="106" t="str">
        <f t="shared" si="1"/>
        <v>(木)</v>
      </c>
      <c r="C11" s="67">
        <f t="shared" si="2"/>
        <v>1058823</v>
      </c>
      <c r="D11" s="67">
        <v>339261</v>
      </c>
      <c r="E11" s="67">
        <v>72266</v>
      </c>
      <c r="F11" s="67">
        <v>596123</v>
      </c>
      <c r="G11" s="67">
        <v>51173</v>
      </c>
      <c r="H11" s="67">
        <v>57713</v>
      </c>
      <c r="I11" s="67">
        <v>1235</v>
      </c>
      <c r="J11" s="67">
        <v>376125</v>
      </c>
      <c r="K11" s="67">
        <v>8624</v>
      </c>
    </row>
    <row r="12" spans="1:11" x14ac:dyDescent="0.55000000000000004">
      <c r="A12" s="105">
        <v>44405</v>
      </c>
      <c r="B12" s="104" t="str">
        <f t="shared" si="1"/>
        <v>(水)</v>
      </c>
      <c r="C12" s="67">
        <f t="shared" si="2"/>
        <v>1113537</v>
      </c>
      <c r="D12" s="67">
        <v>351997</v>
      </c>
      <c r="E12" s="67">
        <v>70725</v>
      </c>
      <c r="F12" s="67">
        <v>631113</v>
      </c>
      <c r="G12" s="67">
        <v>59702</v>
      </c>
      <c r="H12" s="67">
        <v>64270</v>
      </c>
      <c r="I12" s="67">
        <v>1190</v>
      </c>
      <c r="J12" s="67">
        <v>414572</v>
      </c>
      <c r="K12" s="67">
        <v>12223</v>
      </c>
    </row>
    <row r="13" spans="1:11" x14ac:dyDescent="0.55000000000000004">
      <c r="A13" s="105">
        <v>44404</v>
      </c>
      <c r="B13" s="106" t="str">
        <f t="shared" si="1"/>
        <v>(火)</v>
      </c>
      <c r="C13" s="67">
        <f t="shared" si="2"/>
        <v>1116512</v>
      </c>
      <c r="D13" s="67">
        <v>364538</v>
      </c>
      <c r="E13" s="67">
        <v>61940</v>
      </c>
      <c r="F13" s="67">
        <v>628506</v>
      </c>
      <c r="G13" s="67">
        <v>61528</v>
      </c>
      <c r="H13" s="67">
        <v>78669</v>
      </c>
      <c r="I13" s="67">
        <v>1292</v>
      </c>
      <c r="J13" s="67">
        <v>421983</v>
      </c>
      <c r="K13" s="67">
        <v>12188</v>
      </c>
    </row>
    <row r="14" spans="1:11" x14ac:dyDescent="0.55000000000000004">
      <c r="A14" s="105">
        <v>44403</v>
      </c>
      <c r="B14" s="104" t="str">
        <f t="shared" si="1"/>
        <v>(月)</v>
      </c>
      <c r="C14" s="67">
        <f t="shared" si="2"/>
        <v>1080527</v>
      </c>
      <c r="D14" s="67">
        <v>314109</v>
      </c>
      <c r="E14" s="67">
        <v>71210</v>
      </c>
      <c r="F14" s="67">
        <v>633692</v>
      </c>
      <c r="G14" s="67">
        <v>61516</v>
      </c>
      <c r="H14" s="67">
        <v>70271</v>
      </c>
      <c r="I14" s="67">
        <v>1626</v>
      </c>
      <c r="J14" s="67">
        <v>439796</v>
      </c>
      <c r="K14" s="67">
        <v>13825</v>
      </c>
    </row>
    <row r="15" spans="1:11" x14ac:dyDescent="0.55000000000000004">
      <c r="A15" s="105">
        <v>44402</v>
      </c>
      <c r="B15" s="106" t="str">
        <f t="shared" si="1"/>
        <v>(日)</v>
      </c>
      <c r="C15" s="67">
        <f t="shared" si="2"/>
        <v>1012150</v>
      </c>
      <c r="D15" s="67">
        <v>252363</v>
      </c>
      <c r="E15" s="67">
        <v>77866</v>
      </c>
      <c r="F15" s="67">
        <v>629374</v>
      </c>
      <c r="G15" s="67">
        <v>52547</v>
      </c>
      <c r="H15" s="67">
        <v>35789</v>
      </c>
      <c r="I15" s="67">
        <v>4141</v>
      </c>
      <c r="J15" s="67">
        <v>428099</v>
      </c>
      <c r="K15" s="67">
        <v>15387</v>
      </c>
    </row>
    <row r="16" spans="1:11" x14ac:dyDescent="0.55000000000000004">
      <c r="A16" s="105">
        <v>44401</v>
      </c>
      <c r="B16" s="104" t="str">
        <f t="shared" si="1"/>
        <v>(土)</v>
      </c>
      <c r="C16" s="67">
        <f t="shared" si="2"/>
        <v>1091740</v>
      </c>
      <c r="D16" s="67">
        <v>276371</v>
      </c>
      <c r="E16" s="67">
        <v>83454</v>
      </c>
      <c r="F16" s="67">
        <v>676054</v>
      </c>
      <c r="G16" s="67">
        <v>55861</v>
      </c>
      <c r="H16" s="67">
        <v>46310</v>
      </c>
      <c r="I16" s="67">
        <v>4291</v>
      </c>
      <c r="J16" s="67">
        <v>475747</v>
      </c>
      <c r="K16" s="67">
        <v>20435</v>
      </c>
    </row>
    <row r="17" spans="1:11" x14ac:dyDescent="0.55000000000000004">
      <c r="A17" s="105">
        <v>44400</v>
      </c>
      <c r="B17" s="106" t="str">
        <f t="shared" si="1"/>
        <v>(金)</v>
      </c>
      <c r="C17" s="67">
        <f t="shared" si="2"/>
        <v>401867</v>
      </c>
      <c r="D17" s="67">
        <v>117857</v>
      </c>
      <c r="E17" s="67">
        <v>58282</v>
      </c>
      <c r="F17" s="67">
        <v>180770</v>
      </c>
      <c r="G17" s="67">
        <v>44958</v>
      </c>
      <c r="H17" s="67">
        <v>15197</v>
      </c>
      <c r="I17" s="67">
        <v>2005</v>
      </c>
      <c r="J17" s="67">
        <v>126433</v>
      </c>
      <c r="K17" s="67">
        <v>17732</v>
      </c>
    </row>
    <row r="18" spans="1:11" x14ac:dyDescent="0.55000000000000004">
      <c r="A18" s="105">
        <v>44399</v>
      </c>
      <c r="B18" s="104" t="str">
        <f t="shared" si="1"/>
        <v>(木)</v>
      </c>
      <c r="C18" s="67">
        <f t="shared" si="2"/>
        <v>534405</v>
      </c>
      <c r="D18" s="67">
        <v>172867</v>
      </c>
      <c r="E18" s="67">
        <v>63446</v>
      </c>
      <c r="F18" s="67">
        <v>256045</v>
      </c>
      <c r="G18" s="67">
        <v>42047</v>
      </c>
      <c r="H18" s="67">
        <v>27599</v>
      </c>
      <c r="I18" s="67">
        <v>2951</v>
      </c>
      <c r="J18" s="67">
        <v>198960</v>
      </c>
      <c r="K18" s="67">
        <v>18443</v>
      </c>
    </row>
    <row r="19" spans="1:11" x14ac:dyDescent="0.55000000000000004">
      <c r="A19" s="105">
        <v>44398</v>
      </c>
      <c r="B19" s="106" t="str">
        <f t="shared" si="1"/>
        <v>(水)</v>
      </c>
      <c r="C19" s="67">
        <f t="shared" si="2"/>
        <v>1171454</v>
      </c>
      <c r="D19" s="67">
        <v>447366</v>
      </c>
      <c r="E19" s="67">
        <v>89806</v>
      </c>
      <c r="F19" s="67">
        <v>589256</v>
      </c>
      <c r="G19" s="67">
        <v>45026</v>
      </c>
      <c r="H19" s="67">
        <v>115845</v>
      </c>
      <c r="I19" s="67">
        <v>2533</v>
      </c>
      <c r="J19" s="67">
        <v>469444</v>
      </c>
      <c r="K19" s="67">
        <v>19551</v>
      </c>
    </row>
    <row r="20" spans="1:11" x14ac:dyDescent="0.55000000000000004">
      <c r="A20" s="105">
        <v>44397</v>
      </c>
      <c r="B20" s="104" t="str">
        <f t="shared" si="1"/>
        <v>(火)</v>
      </c>
      <c r="C20" s="67">
        <f t="shared" si="2"/>
        <v>1176175</v>
      </c>
      <c r="D20" s="67">
        <v>484764</v>
      </c>
      <c r="E20" s="67">
        <v>84666</v>
      </c>
      <c r="F20" s="67">
        <v>561349</v>
      </c>
      <c r="G20" s="67">
        <v>45396</v>
      </c>
      <c r="H20" s="67">
        <v>141330</v>
      </c>
      <c r="I20" s="67">
        <v>2431</v>
      </c>
      <c r="J20" s="67">
        <v>459335</v>
      </c>
      <c r="K20" s="67">
        <v>23082</v>
      </c>
    </row>
    <row r="21" spans="1:11" x14ac:dyDescent="0.55000000000000004">
      <c r="A21" s="105">
        <v>44396</v>
      </c>
      <c r="B21" s="106" t="str">
        <f t="shared" si="1"/>
        <v>(月)</v>
      </c>
      <c r="C21" s="67">
        <f t="shared" si="2"/>
        <v>891976</v>
      </c>
      <c r="D21" s="67">
        <v>250689</v>
      </c>
      <c r="E21" s="67">
        <v>80010</v>
      </c>
      <c r="F21" s="67">
        <v>521012</v>
      </c>
      <c r="G21" s="67">
        <v>40265</v>
      </c>
      <c r="H21" s="67">
        <v>63961</v>
      </c>
      <c r="I21" s="67">
        <v>2911</v>
      </c>
      <c r="J21" s="67">
        <v>430056</v>
      </c>
      <c r="K21" s="67">
        <v>22530</v>
      </c>
    </row>
    <row r="22" spans="1:11" x14ac:dyDescent="0.55000000000000004">
      <c r="A22" s="105">
        <v>44395</v>
      </c>
      <c r="B22" s="104" t="str">
        <f t="shared" si="1"/>
        <v>(日)</v>
      </c>
      <c r="C22" s="67">
        <f t="shared" si="2"/>
        <v>1176144</v>
      </c>
      <c r="D22" s="67">
        <v>435156</v>
      </c>
      <c r="E22" s="67">
        <v>76225</v>
      </c>
      <c r="F22" s="67">
        <v>627279</v>
      </c>
      <c r="G22" s="67">
        <v>37484</v>
      </c>
      <c r="H22" s="67">
        <v>91922</v>
      </c>
      <c r="I22" s="67">
        <v>3035</v>
      </c>
      <c r="J22" s="67">
        <v>521381</v>
      </c>
      <c r="K22" s="67">
        <v>28080</v>
      </c>
    </row>
    <row r="23" spans="1:11" x14ac:dyDescent="0.55000000000000004">
      <c r="A23" s="105">
        <v>44394</v>
      </c>
      <c r="B23" s="106" t="str">
        <f t="shared" si="1"/>
        <v>(土)</v>
      </c>
      <c r="C23" s="67">
        <f t="shared" si="2"/>
        <v>1309493</v>
      </c>
      <c r="D23" s="67">
        <v>587029</v>
      </c>
      <c r="E23" s="67">
        <v>86119</v>
      </c>
      <c r="F23" s="67">
        <v>599503</v>
      </c>
      <c r="G23" s="67">
        <v>36842</v>
      </c>
      <c r="H23" s="67">
        <v>147844</v>
      </c>
      <c r="I23" s="67">
        <v>2585</v>
      </c>
      <c r="J23" s="67">
        <v>507151</v>
      </c>
      <c r="K23" s="67">
        <v>29088</v>
      </c>
    </row>
    <row r="24" spans="1:11" x14ac:dyDescent="0.55000000000000004">
      <c r="A24" s="105">
        <v>44393</v>
      </c>
      <c r="B24" s="104" t="str">
        <f t="shared" si="1"/>
        <v>(金)</v>
      </c>
      <c r="C24" s="67">
        <f t="shared" si="2"/>
        <v>1232700</v>
      </c>
      <c r="D24" s="67">
        <v>567207</v>
      </c>
      <c r="E24" s="67">
        <v>84914</v>
      </c>
      <c r="F24" s="67">
        <v>550393</v>
      </c>
      <c r="G24" s="67">
        <v>30186</v>
      </c>
      <c r="H24" s="67">
        <v>193964</v>
      </c>
      <c r="I24" s="67">
        <v>1762</v>
      </c>
      <c r="J24" s="67">
        <v>472492</v>
      </c>
      <c r="K24" s="67">
        <v>24173</v>
      </c>
    </row>
    <row r="25" spans="1:11" x14ac:dyDescent="0.55000000000000004">
      <c r="A25" s="105">
        <v>44392</v>
      </c>
      <c r="B25" s="106" t="str">
        <f t="shared" si="1"/>
        <v>(木)</v>
      </c>
      <c r="C25" s="67">
        <f t="shared" si="2"/>
        <v>1239128</v>
      </c>
      <c r="D25" s="67">
        <v>551830</v>
      </c>
      <c r="E25" s="67">
        <v>84497</v>
      </c>
      <c r="F25" s="67">
        <v>571021</v>
      </c>
      <c r="G25" s="67">
        <v>31780</v>
      </c>
      <c r="H25" s="67">
        <v>201738</v>
      </c>
      <c r="I25" s="67">
        <v>4987</v>
      </c>
      <c r="J25" s="67">
        <v>508693</v>
      </c>
      <c r="K25" s="67">
        <v>28422</v>
      </c>
    </row>
    <row r="26" spans="1:11" x14ac:dyDescent="0.55000000000000004">
      <c r="A26" s="105">
        <v>44391</v>
      </c>
      <c r="B26" s="104" t="str">
        <f t="shared" si="1"/>
        <v>(水)</v>
      </c>
      <c r="C26" s="67">
        <f t="shared" si="2"/>
        <v>1273141</v>
      </c>
      <c r="D26" s="67">
        <v>565273</v>
      </c>
      <c r="E26" s="67">
        <v>86125</v>
      </c>
      <c r="F26" s="67">
        <v>589544</v>
      </c>
      <c r="G26" s="67">
        <v>32199</v>
      </c>
      <c r="H26" s="67">
        <v>221701</v>
      </c>
      <c r="I26" s="67">
        <v>1659</v>
      </c>
      <c r="J26" s="67">
        <v>528974</v>
      </c>
      <c r="K26" s="67">
        <v>27979</v>
      </c>
    </row>
    <row r="27" spans="1:11" x14ac:dyDescent="0.55000000000000004">
      <c r="A27" s="105">
        <v>44390</v>
      </c>
      <c r="B27" s="106" t="str">
        <f t="shared" si="1"/>
        <v>(火)</v>
      </c>
      <c r="C27" s="67">
        <f t="shared" si="2"/>
        <v>1270836</v>
      </c>
      <c r="D27" s="67">
        <v>566926</v>
      </c>
      <c r="E27" s="67">
        <v>86215</v>
      </c>
      <c r="F27" s="67">
        <v>586435</v>
      </c>
      <c r="G27" s="67">
        <v>31260</v>
      </c>
      <c r="H27" s="67">
        <v>248224</v>
      </c>
      <c r="I27" s="67">
        <v>2064</v>
      </c>
      <c r="J27" s="67">
        <v>532165</v>
      </c>
      <c r="K27" s="67">
        <v>28214</v>
      </c>
    </row>
    <row r="28" spans="1:11" x14ac:dyDescent="0.55000000000000004">
      <c r="A28" s="105">
        <v>44389</v>
      </c>
      <c r="B28" s="104" t="str">
        <f t="shared" si="1"/>
        <v>(月)</v>
      </c>
      <c r="C28" s="67">
        <f t="shared" si="2"/>
        <v>1209643</v>
      </c>
      <c r="D28" s="67">
        <v>536437</v>
      </c>
      <c r="E28" s="67">
        <v>72188</v>
      </c>
      <c r="F28" s="67">
        <v>570063</v>
      </c>
      <c r="G28" s="67">
        <v>30955</v>
      </c>
      <c r="H28" s="67">
        <v>244159</v>
      </c>
      <c r="I28" s="67">
        <v>1640</v>
      </c>
      <c r="J28" s="67">
        <v>523129</v>
      </c>
      <c r="K28" s="67">
        <v>28204</v>
      </c>
    </row>
    <row r="29" spans="1:11" x14ac:dyDescent="0.55000000000000004">
      <c r="A29" s="105">
        <v>44388</v>
      </c>
      <c r="B29" s="106" t="str">
        <f t="shared" si="1"/>
        <v>(日)</v>
      </c>
      <c r="C29" s="67">
        <f t="shared" si="0"/>
        <v>1255354</v>
      </c>
      <c r="D29" s="67">
        <v>537488</v>
      </c>
      <c r="E29" s="67">
        <v>82997</v>
      </c>
      <c r="F29" s="67">
        <v>601713</v>
      </c>
      <c r="G29" s="67">
        <v>33156</v>
      </c>
      <c r="H29" s="67">
        <v>205887</v>
      </c>
      <c r="I29" s="67">
        <v>2941</v>
      </c>
      <c r="J29" s="67">
        <v>544802</v>
      </c>
      <c r="K29" s="67">
        <v>30419</v>
      </c>
    </row>
    <row r="30" spans="1:11" x14ac:dyDescent="0.55000000000000004">
      <c r="A30" s="105">
        <v>44387</v>
      </c>
      <c r="B30" s="104" t="str">
        <f t="shared" si="1"/>
        <v>(土)</v>
      </c>
      <c r="C30" s="67">
        <f t="shared" ref="C30:C40" si="3">SUM(D30:G30)</f>
        <v>1439587</v>
      </c>
      <c r="D30" s="67">
        <v>721671</v>
      </c>
      <c r="E30" s="67">
        <v>97258</v>
      </c>
      <c r="F30" s="67">
        <v>588221</v>
      </c>
      <c r="G30" s="67">
        <v>32437</v>
      </c>
      <c r="H30" s="67">
        <v>355704</v>
      </c>
      <c r="I30" s="67">
        <v>3277</v>
      </c>
      <c r="J30" s="67">
        <v>537839</v>
      </c>
      <c r="K30" s="67">
        <v>30078</v>
      </c>
    </row>
    <row r="31" spans="1:11" x14ac:dyDescent="0.55000000000000004">
      <c r="A31" s="105">
        <v>44386</v>
      </c>
      <c r="B31" s="106" t="str">
        <f t="shared" si="1"/>
        <v>(金)</v>
      </c>
      <c r="C31" s="67">
        <f t="shared" si="3"/>
        <v>1345792</v>
      </c>
      <c r="D31" s="67">
        <v>670941</v>
      </c>
      <c r="E31" s="67">
        <v>88500</v>
      </c>
      <c r="F31" s="67">
        <v>557574</v>
      </c>
      <c r="G31" s="67">
        <v>28777</v>
      </c>
      <c r="H31" s="67">
        <v>373257</v>
      </c>
      <c r="I31" s="67">
        <v>2703</v>
      </c>
      <c r="J31" s="67">
        <v>517629</v>
      </c>
      <c r="K31" s="67">
        <v>26418</v>
      </c>
    </row>
    <row r="32" spans="1:11" x14ac:dyDescent="0.55000000000000004">
      <c r="A32" s="105">
        <v>44385</v>
      </c>
      <c r="B32" s="104" t="str">
        <f t="shared" si="1"/>
        <v>(木)</v>
      </c>
      <c r="C32" s="67">
        <f t="shared" si="3"/>
        <v>1354756</v>
      </c>
      <c r="D32" s="67">
        <v>681732</v>
      </c>
      <c r="E32" s="67">
        <v>82898</v>
      </c>
      <c r="F32" s="67">
        <v>561736</v>
      </c>
      <c r="G32" s="67">
        <v>28390</v>
      </c>
      <c r="H32" s="67">
        <v>417608</v>
      </c>
      <c r="I32" s="67">
        <v>2841</v>
      </c>
      <c r="J32" s="67">
        <v>529712</v>
      </c>
      <c r="K32" s="67">
        <v>26122</v>
      </c>
    </row>
    <row r="33" spans="1:11" x14ac:dyDescent="0.55000000000000004">
      <c r="A33" s="105">
        <v>44384</v>
      </c>
      <c r="B33" s="106" t="str">
        <f t="shared" si="1"/>
        <v>(水)</v>
      </c>
      <c r="C33" s="67">
        <f t="shared" si="3"/>
        <v>1371216</v>
      </c>
      <c r="D33" s="67">
        <v>707461</v>
      </c>
      <c r="E33" s="67">
        <v>72994</v>
      </c>
      <c r="F33" s="67">
        <v>564162</v>
      </c>
      <c r="G33" s="67">
        <v>26599</v>
      </c>
      <c r="H33" s="67">
        <v>452189</v>
      </c>
      <c r="I33" s="67">
        <v>2955</v>
      </c>
      <c r="J33" s="67">
        <v>533667</v>
      </c>
      <c r="K33" s="67">
        <v>24720</v>
      </c>
    </row>
    <row r="34" spans="1:11" x14ac:dyDescent="0.55000000000000004">
      <c r="A34" s="105">
        <v>44383</v>
      </c>
      <c r="B34" s="104" t="str">
        <f t="shared" si="1"/>
        <v>(火)</v>
      </c>
      <c r="C34" s="67">
        <f t="shared" si="3"/>
        <v>1351476</v>
      </c>
      <c r="D34" s="67">
        <v>673132</v>
      </c>
      <c r="E34" s="67">
        <v>68102</v>
      </c>
      <c r="F34" s="67">
        <v>581746</v>
      </c>
      <c r="G34" s="67">
        <v>28496</v>
      </c>
      <c r="H34" s="67">
        <v>442315</v>
      </c>
      <c r="I34" s="67">
        <v>2717</v>
      </c>
      <c r="J34" s="67">
        <v>554058</v>
      </c>
      <c r="K34" s="67">
        <v>26818</v>
      </c>
    </row>
    <row r="35" spans="1:11" x14ac:dyDescent="0.55000000000000004">
      <c r="A35" s="105">
        <v>44382</v>
      </c>
      <c r="B35" s="106" t="str">
        <f t="shared" si="1"/>
        <v>(月)</v>
      </c>
      <c r="C35" s="67">
        <f t="shared" si="3"/>
        <v>1277388</v>
      </c>
      <c r="D35" s="67">
        <v>638198</v>
      </c>
      <c r="E35" s="67">
        <v>67245</v>
      </c>
      <c r="F35" s="67">
        <v>543690</v>
      </c>
      <c r="G35" s="67">
        <v>28255</v>
      </c>
      <c r="H35" s="67">
        <v>433828</v>
      </c>
      <c r="I35" s="67">
        <v>2701</v>
      </c>
      <c r="J35" s="67">
        <v>519263</v>
      </c>
      <c r="K35" s="67">
        <v>26530</v>
      </c>
    </row>
    <row r="36" spans="1:11" x14ac:dyDescent="0.55000000000000004">
      <c r="A36" s="105">
        <v>44381</v>
      </c>
      <c r="B36" s="104" t="str">
        <f t="shared" si="1"/>
        <v>(日)</v>
      </c>
      <c r="C36" s="67">
        <f t="shared" si="3"/>
        <v>1259913</v>
      </c>
      <c r="D36" s="67">
        <v>653355</v>
      </c>
      <c r="E36" s="67">
        <v>58974</v>
      </c>
      <c r="F36" s="67">
        <v>525252</v>
      </c>
      <c r="G36" s="67">
        <v>22332</v>
      </c>
      <c r="H36" s="67">
        <v>439875</v>
      </c>
      <c r="I36" s="67">
        <v>4514</v>
      </c>
      <c r="J36" s="67">
        <v>497984</v>
      </c>
      <c r="K36" s="67">
        <v>21273</v>
      </c>
    </row>
    <row r="37" spans="1:11" x14ac:dyDescent="0.55000000000000004">
      <c r="A37" s="105">
        <v>44380</v>
      </c>
      <c r="B37" s="106" t="str">
        <f t="shared" si="1"/>
        <v>(土)</v>
      </c>
      <c r="C37" s="67">
        <f t="shared" si="3"/>
        <v>1318402</v>
      </c>
      <c r="D37" s="67">
        <v>642619</v>
      </c>
      <c r="E37" s="67">
        <v>71023</v>
      </c>
      <c r="F37" s="67">
        <v>584877</v>
      </c>
      <c r="G37" s="67">
        <v>19883</v>
      </c>
      <c r="H37" s="67">
        <v>442352</v>
      </c>
      <c r="I37" s="67">
        <v>9461</v>
      </c>
      <c r="J37" s="67">
        <v>556242</v>
      </c>
      <c r="K37" s="67">
        <v>18576</v>
      </c>
    </row>
    <row r="38" spans="1:11" x14ac:dyDescent="0.55000000000000004">
      <c r="A38" s="105">
        <v>44379</v>
      </c>
      <c r="B38" s="104" t="str">
        <f t="shared" si="1"/>
        <v>(金)</v>
      </c>
      <c r="C38" s="67">
        <f t="shared" si="3"/>
        <v>1037161</v>
      </c>
      <c r="D38" s="67">
        <v>331192</v>
      </c>
      <c r="E38" s="67">
        <v>60031</v>
      </c>
      <c r="F38" s="67">
        <v>626443</v>
      </c>
      <c r="G38" s="67">
        <v>19495</v>
      </c>
      <c r="H38" s="67">
        <v>229884</v>
      </c>
      <c r="I38" s="67">
        <v>7293</v>
      </c>
      <c r="J38" s="67">
        <v>599947</v>
      </c>
      <c r="K38" s="67">
        <v>18269</v>
      </c>
    </row>
    <row r="39" spans="1:11" x14ac:dyDescent="0.55000000000000004">
      <c r="A39" s="105">
        <v>44378</v>
      </c>
      <c r="B39" s="106" t="str">
        <f t="shared" si="1"/>
        <v>(木)</v>
      </c>
      <c r="C39" s="67">
        <f t="shared" si="3"/>
        <v>1088433</v>
      </c>
      <c r="D39" s="67">
        <v>392779</v>
      </c>
      <c r="E39" s="67">
        <v>59485</v>
      </c>
      <c r="F39" s="67">
        <v>616575</v>
      </c>
      <c r="G39" s="67">
        <v>19594</v>
      </c>
      <c r="H39" s="67">
        <v>298028</v>
      </c>
      <c r="I39" s="67">
        <v>7420</v>
      </c>
      <c r="J39" s="67">
        <v>594297</v>
      </c>
      <c r="K39" s="67">
        <v>18430</v>
      </c>
    </row>
    <row r="40" spans="1:11" x14ac:dyDescent="0.55000000000000004">
      <c r="A40" s="105">
        <v>44377</v>
      </c>
      <c r="B40" s="104" t="str">
        <f t="shared" si="1"/>
        <v>(水)</v>
      </c>
      <c r="C40" s="67">
        <f t="shared" si="3"/>
        <v>1333556</v>
      </c>
      <c r="D40" s="67">
        <v>595761</v>
      </c>
      <c r="E40" s="67">
        <v>58606</v>
      </c>
      <c r="F40" s="67">
        <v>660178</v>
      </c>
      <c r="G40" s="67">
        <v>19011</v>
      </c>
      <c r="H40" s="67">
        <v>472270</v>
      </c>
      <c r="I40" s="67">
        <v>10882</v>
      </c>
      <c r="J40" s="67">
        <v>633985</v>
      </c>
      <c r="K40" s="67">
        <v>17985</v>
      </c>
    </row>
    <row r="41" spans="1:11" x14ac:dyDescent="0.55000000000000004">
      <c r="A41" s="105">
        <v>44376</v>
      </c>
      <c r="B41" s="106" t="str">
        <f>"(" &amp; TEXT(A41,"aaa") &amp; ")"</f>
        <v>(火)</v>
      </c>
      <c r="C41" s="67">
        <f>SUM(D41:G41)</f>
        <v>1318568</v>
      </c>
      <c r="D41" s="67">
        <v>579853</v>
      </c>
      <c r="E41" s="67">
        <v>55092</v>
      </c>
      <c r="F41" s="67">
        <v>664580</v>
      </c>
      <c r="G41" s="67">
        <v>19043</v>
      </c>
      <c r="H41" s="67">
        <v>467623</v>
      </c>
      <c r="I41" s="67">
        <v>10640</v>
      </c>
      <c r="J41" s="67">
        <v>641056</v>
      </c>
      <c r="K41" s="67">
        <v>17949</v>
      </c>
    </row>
    <row r="42" spans="1:11" x14ac:dyDescent="0.55000000000000004">
      <c r="A42" s="105">
        <v>44375</v>
      </c>
      <c r="B42" s="104" t="str">
        <f t="shared" ref="B42:B66" si="4">"(" &amp; TEXT(A42,"aaa") &amp; ")"</f>
        <v>(月)</v>
      </c>
      <c r="C42" s="67">
        <f t="shared" si="0"/>
        <v>1220360</v>
      </c>
      <c r="D42" s="67">
        <v>543168</v>
      </c>
      <c r="E42" s="67">
        <v>50927</v>
      </c>
      <c r="F42" s="67">
        <v>607750</v>
      </c>
      <c r="G42" s="67">
        <v>18515</v>
      </c>
      <c r="H42" s="67">
        <v>444176</v>
      </c>
      <c r="I42" s="67">
        <v>12228</v>
      </c>
      <c r="J42" s="67">
        <v>587137</v>
      </c>
      <c r="K42" s="67">
        <v>17487</v>
      </c>
    </row>
    <row r="43" spans="1:11" x14ac:dyDescent="0.55000000000000004">
      <c r="A43" s="105">
        <v>44374</v>
      </c>
      <c r="B43" s="104" t="str">
        <f t="shared" si="4"/>
        <v>(日)</v>
      </c>
      <c r="C43" s="67">
        <f t="shared" si="0"/>
        <v>1242878</v>
      </c>
      <c r="D43" s="67">
        <v>652438</v>
      </c>
      <c r="E43" s="67">
        <v>55517</v>
      </c>
      <c r="F43" s="67">
        <v>530310</v>
      </c>
      <c r="G43" s="67">
        <v>4613</v>
      </c>
      <c r="H43" s="67">
        <v>533621</v>
      </c>
      <c r="I43" s="67">
        <v>15077</v>
      </c>
      <c r="J43" s="67">
        <v>510417</v>
      </c>
      <c r="K43" s="67">
        <v>4372</v>
      </c>
    </row>
    <row r="44" spans="1:11" x14ac:dyDescent="0.55000000000000004">
      <c r="A44" s="105">
        <v>44373</v>
      </c>
      <c r="B44" s="104" t="str">
        <f t="shared" si="4"/>
        <v>(土)</v>
      </c>
      <c r="C44" s="67">
        <f t="shared" si="0"/>
        <v>1253857</v>
      </c>
      <c r="D44" s="67">
        <v>617359</v>
      </c>
      <c r="E44" s="67">
        <v>56543</v>
      </c>
      <c r="F44" s="67">
        <v>576127</v>
      </c>
      <c r="G44" s="67">
        <v>3828</v>
      </c>
      <c r="H44" s="67">
        <v>510189</v>
      </c>
      <c r="I44" s="67">
        <v>18591</v>
      </c>
      <c r="J44" s="67">
        <v>553957</v>
      </c>
      <c r="K44" s="67">
        <v>3528</v>
      </c>
    </row>
    <row r="45" spans="1:11" x14ac:dyDescent="0.55000000000000004">
      <c r="A45" s="105">
        <v>44372</v>
      </c>
      <c r="B45" s="104" t="str">
        <f t="shared" si="4"/>
        <v>(金)</v>
      </c>
      <c r="C45" s="67">
        <f t="shared" si="0"/>
        <v>1227919</v>
      </c>
      <c r="D45" s="67">
        <v>567360</v>
      </c>
      <c r="E45" s="67">
        <v>52358</v>
      </c>
      <c r="F45" s="67">
        <v>604435</v>
      </c>
      <c r="G45" s="67">
        <v>3766</v>
      </c>
      <c r="H45" s="67">
        <v>480500</v>
      </c>
      <c r="I45" s="67">
        <v>14120</v>
      </c>
      <c r="J45" s="67">
        <v>581250</v>
      </c>
      <c r="K45" s="67">
        <v>3582</v>
      </c>
    </row>
    <row r="46" spans="1:11" x14ac:dyDescent="0.55000000000000004">
      <c r="A46" s="105">
        <v>44371</v>
      </c>
      <c r="B46" s="104" t="str">
        <f t="shared" si="4"/>
        <v>(木)</v>
      </c>
      <c r="C46" s="67">
        <f t="shared" si="0"/>
        <v>1254056</v>
      </c>
      <c r="D46" s="67">
        <v>590731</v>
      </c>
      <c r="E46" s="67">
        <v>47331</v>
      </c>
      <c r="F46" s="67">
        <v>612703</v>
      </c>
      <c r="G46" s="67">
        <v>3291</v>
      </c>
      <c r="H46" s="67">
        <v>517183</v>
      </c>
      <c r="I46" s="67">
        <v>14260</v>
      </c>
      <c r="J46" s="67">
        <v>591522</v>
      </c>
      <c r="K46" s="67">
        <v>3150</v>
      </c>
    </row>
    <row r="47" spans="1:11" x14ac:dyDescent="0.55000000000000004">
      <c r="A47" s="105">
        <v>44370</v>
      </c>
      <c r="B47" s="104" t="str">
        <f t="shared" si="4"/>
        <v>(水)</v>
      </c>
      <c r="C47" s="67">
        <f t="shared" si="0"/>
        <v>1266124</v>
      </c>
      <c r="D47" s="67">
        <v>603143</v>
      </c>
      <c r="E47" s="67">
        <v>49879</v>
      </c>
      <c r="F47" s="67">
        <v>609740</v>
      </c>
      <c r="G47" s="67">
        <v>3362</v>
      </c>
      <c r="H47" s="67">
        <v>537043</v>
      </c>
      <c r="I47" s="67">
        <v>14911</v>
      </c>
      <c r="J47" s="67">
        <v>589715</v>
      </c>
      <c r="K47" s="67">
        <v>3167</v>
      </c>
    </row>
    <row r="48" spans="1:11" x14ac:dyDescent="0.55000000000000004">
      <c r="A48" s="105">
        <v>44369</v>
      </c>
      <c r="B48" s="104" t="str">
        <f t="shared" si="4"/>
        <v>(火)</v>
      </c>
      <c r="C48" s="67">
        <f t="shared" si="0"/>
        <v>1245910</v>
      </c>
      <c r="D48" s="67">
        <v>601747</v>
      </c>
      <c r="E48" s="67">
        <v>50322</v>
      </c>
      <c r="F48" s="67">
        <v>591122</v>
      </c>
      <c r="G48" s="67">
        <v>2719</v>
      </c>
      <c r="H48" s="67">
        <v>541465</v>
      </c>
      <c r="I48" s="67">
        <v>18503</v>
      </c>
      <c r="J48" s="67">
        <v>572545</v>
      </c>
      <c r="K48" s="67">
        <v>2575</v>
      </c>
    </row>
    <row r="49" spans="1:11" x14ac:dyDescent="0.55000000000000004">
      <c r="A49" s="105">
        <v>44368</v>
      </c>
      <c r="B49" s="104" t="str">
        <f t="shared" si="4"/>
        <v>(月)</v>
      </c>
      <c r="C49" s="67">
        <f t="shared" si="0"/>
        <v>1123627</v>
      </c>
      <c r="D49" s="67">
        <v>582101</v>
      </c>
      <c r="E49" s="67">
        <v>47888</v>
      </c>
      <c r="F49" s="67">
        <v>490411</v>
      </c>
      <c r="G49" s="67">
        <v>3227</v>
      </c>
      <c r="H49" s="67">
        <v>531530</v>
      </c>
      <c r="I49" s="67">
        <v>18444</v>
      </c>
      <c r="J49" s="67">
        <v>475869</v>
      </c>
      <c r="K49" s="67">
        <v>3098</v>
      </c>
    </row>
    <row r="50" spans="1:11" x14ac:dyDescent="0.55000000000000004">
      <c r="A50" s="105">
        <v>44367</v>
      </c>
      <c r="B50" s="104" t="str">
        <f t="shared" si="4"/>
        <v>(日)</v>
      </c>
      <c r="C50" s="67">
        <f t="shared" si="0"/>
        <v>1074929</v>
      </c>
      <c r="D50" s="67">
        <v>601345</v>
      </c>
      <c r="E50" s="67">
        <v>39338</v>
      </c>
      <c r="F50" s="67">
        <v>434246</v>
      </c>
      <c r="G50" s="67">
        <v>0</v>
      </c>
      <c r="H50" s="67">
        <v>542684</v>
      </c>
      <c r="I50" s="67">
        <v>23219</v>
      </c>
      <c r="J50" s="67">
        <v>421791</v>
      </c>
      <c r="K50" s="67">
        <v>0</v>
      </c>
    </row>
    <row r="51" spans="1:11" x14ac:dyDescent="0.55000000000000004">
      <c r="A51" s="105">
        <v>44366</v>
      </c>
      <c r="B51" s="104" t="str">
        <f t="shared" si="4"/>
        <v>(土)</v>
      </c>
      <c r="C51" s="67">
        <f t="shared" ref="C51:C114" si="5">SUM(D51:G51)</f>
        <v>1075295</v>
      </c>
      <c r="D51" s="67">
        <v>604866</v>
      </c>
      <c r="E51" s="67">
        <v>36766</v>
      </c>
      <c r="F51" s="67">
        <v>433663</v>
      </c>
      <c r="G51" s="67">
        <v>0</v>
      </c>
      <c r="H51" s="67">
        <v>549402</v>
      </c>
      <c r="I51" s="67">
        <v>24476</v>
      </c>
      <c r="J51" s="67">
        <v>418501</v>
      </c>
      <c r="K51" s="67">
        <v>0</v>
      </c>
    </row>
    <row r="52" spans="1:11" x14ac:dyDescent="0.55000000000000004">
      <c r="A52" s="105">
        <v>44365</v>
      </c>
      <c r="B52" s="104" t="str">
        <f t="shared" si="4"/>
        <v>(金)</v>
      </c>
      <c r="C52" s="67">
        <f t="shared" si="5"/>
        <v>1082586</v>
      </c>
      <c r="D52" s="67">
        <v>570201</v>
      </c>
      <c r="E52" s="67">
        <v>29434</v>
      </c>
      <c r="F52" s="67">
        <v>482951</v>
      </c>
      <c r="G52" s="67">
        <v>0</v>
      </c>
      <c r="H52" s="67">
        <v>525608</v>
      </c>
      <c r="I52" s="67">
        <v>19774</v>
      </c>
      <c r="J52" s="67">
        <v>464680</v>
      </c>
      <c r="K52" s="67">
        <v>0</v>
      </c>
    </row>
    <row r="53" spans="1:11" x14ac:dyDescent="0.55000000000000004">
      <c r="A53" s="105">
        <v>44364</v>
      </c>
      <c r="B53" s="104" t="str">
        <f t="shared" si="4"/>
        <v>(木)</v>
      </c>
      <c r="C53" s="67">
        <f t="shared" si="5"/>
        <v>1130624</v>
      </c>
      <c r="D53" s="67">
        <v>592253</v>
      </c>
      <c r="E53" s="67">
        <v>31674</v>
      </c>
      <c r="F53" s="67">
        <v>506697</v>
      </c>
      <c r="G53" s="67">
        <v>0</v>
      </c>
      <c r="H53" s="67">
        <v>553034</v>
      </c>
      <c r="I53" s="67">
        <v>24156</v>
      </c>
      <c r="J53" s="67">
        <v>488904</v>
      </c>
      <c r="K53" s="67">
        <v>0</v>
      </c>
    </row>
    <row r="54" spans="1:11" x14ac:dyDescent="0.55000000000000004">
      <c r="A54" s="105">
        <v>44363</v>
      </c>
      <c r="B54" s="104" t="str">
        <f t="shared" si="4"/>
        <v>(水)</v>
      </c>
      <c r="C54" s="67">
        <f t="shared" si="5"/>
        <v>1133072</v>
      </c>
      <c r="D54" s="67">
        <v>583428</v>
      </c>
      <c r="E54" s="67">
        <v>30165</v>
      </c>
      <c r="F54" s="67">
        <v>519479</v>
      </c>
      <c r="G54" s="67">
        <v>0</v>
      </c>
      <c r="H54" s="67">
        <v>548061</v>
      </c>
      <c r="I54" s="67">
        <v>25704</v>
      </c>
      <c r="J54" s="67">
        <v>501088</v>
      </c>
      <c r="K54" s="67">
        <v>0</v>
      </c>
    </row>
    <row r="55" spans="1:11" x14ac:dyDescent="0.55000000000000004">
      <c r="A55" s="105">
        <v>44362</v>
      </c>
      <c r="B55" s="104" t="str">
        <f t="shared" si="4"/>
        <v>(火)</v>
      </c>
      <c r="C55" s="67">
        <f t="shared" si="5"/>
        <v>1097965</v>
      </c>
      <c r="D55" s="78">
        <v>602318</v>
      </c>
      <c r="E55" s="78">
        <v>29381</v>
      </c>
      <c r="F55" s="78">
        <v>466266</v>
      </c>
      <c r="G55" s="67">
        <v>0</v>
      </c>
      <c r="H55" s="78">
        <v>569835</v>
      </c>
      <c r="I55" s="78">
        <v>26128</v>
      </c>
      <c r="J55" s="78">
        <v>449917</v>
      </c>
      <c r="K55" s="67">
        <v>0</v>
      </c>
    </row>
    <row r="56" spans="1:11" x14ac:dyDescent="0.55000000000000004">
      <c r="A56" s="105">
        <v>44361</v>
      </c>
      <c r="B56" s="104" t="str">
        <f t="shared" si="4"/>
        <v>(月)</v>
      </c>
      <c r="C56" s="67">
        <f t="shared" si="5"/>
        <v>989853</v>
      </c>
      <c r="D56" s="78">
        <v>556889</v>
      </c>
      <c r="E56" s="78">
        <v>29450</v>
      </c>
      <c r="F56" s="78">
        <v>403514</v>
      </c>
      <c r="G56" s="67">
        <v>0</v>
      </c>
      <c r="H56" s="78">
        <v>529128</v>
      </c>
      <c r="I56" s="78">
        <v>26978</v>
      </c>
      <c r="J56" s="78">
        <v>390082</v>
      </c>
      <c r="K56" s="67">
        <v>0</v>
      </c>
    </row>
    <row r="57" spans="1:11" x14ac:dyDescent="0.55000000000000004">
      <c r="A57" s="105">
        <v>44360</v>
      </c>
      <c r="B57" s="104" t="str">
        <f t="shared" si="4"/>
        <v>(日)</v>
      </c>
      <c r="C57" s="67">
        <f t="shared" si="5"/>
        <v>903531</v>
      </c>
      <c r="D57" s="78">
        <v>555866</v>
      </c>
      <c r="E57" s="78">
        <v>33670</v>
      </c>
      <c r="F57" s="78">
        <v>313995</v>
      </c>
      <c r="G57" s="67">
        <v>0</v>
      </c>
      <c r="H57" s="78">
        <v>525001</v>
      </c>
      <c r="I57" s="78">
        <v>30711</v>
      </c>
      <c r="J57" s="78">
        <v>303662</v>
      </c>
      <c r="K57" s="67">
        <v>0</v>
      </c>
    </row>
    <row r="58" spans="1:11" x14ac:dyDescent="0.55000000000000004">
      <c r="A58" s="105">
        <v>44359</v>
      </c>
      <c r="B58" s="104" t="str">
        <f t="shared" si="4"/>
        <v>(土)</v>
      </c>
      <c r="C58" s="67">
        <f t="shared" si="5"/>
        <v>914881</v>
      </c>
      <c r="D58" s="78">
        <v>613343</v>
      </c>
      <c r="E58" s="78">
        <v>32817</v>
      </c>
      <c r="F58" s="78">
        <v>268721</v>
      </c>
      <c r="G58" s="67">
        <v>0</v>
      </c>
      <c r="H58" s="78">
        <v>581671</v>
      </c>
      <c r="I58" s="78">
        <v>30354</v>
      </c>
      <c r="J58" s="78">
        <v>256960</v>
      </c>
      <c r="K58" s="67">
        <v>0</v>
      </c>
    </row>
    <row r="59" spans="1:11" x14ac:dyDescent="0.55000000000000004">
      <c r="A59" s="105">
        <v>44358</v>
      </c>
      <c r="B59" s="104" t="str">
        <f t="shared" si="4"/>
        <v>(金)</v>
      </c>
      <c r="C59" s="67">
        <f t="shared" si="5"/>
        <v>935796</v>
      </c>
      <c r="D59" s="78">
        <v>650732</v>
      </c>
      <c r="E59" s="78">
        <v>29143</v>
      </c>
      <c r="F59" s="78">
        <v>255921</v>
      </c>
      <c r="G59" s="67">
        <v>0</v>
      </c>
      <c r="H59" s="78">
        <v>620208</v>
      </c>
      <c r="I59" s="78">
        <v>26781</v>
      </c>
      <c r="J59" s="78">
        <v>241607</v>
      </c>
      <c r="K59" s="67">
        <v>0</v>
      </c>
    </row>
    <row r="60" spans="1:11" x14ac:dyDescent="0.55000000000000004">
      <c r="A60" s="105">
        <v>44357</v>
      </c>
      <c r="B60" s="104" t="str">
        <f t="shared" si="4"/>
        <v>(木)</v>
      </c>
      <c r="C60" s="67">
        <f t="shared" si="5"/>
        <v>963566</v>
      </c>
      <c r="D60" s="78">
        <v>645484</v>
      </c>
      <c r="E60" s="78">
        <v>29058</v>
      </c>
      <c r="F60" s="78">
        <v>289024</v>
      </c>
      <c r="G60" s="67">
        <v>0</v>
      </c>
      <c r="H60" s="78">
        <v>618527</v>
      </c>
      <c r="I60" s="78">
        <v>26733</v>
      </c>
      <c r="J60" s="78">
        <v>274607</v>
      </c>
      <c r="K60" s="67">
        <v>0</v>
      </c>
    </row>
    <row r="61" spans="1:11" x14ac:dyDescent="0.55000000000000004">
      <c r="A61" s="105">
        <v>44356</v>
      </c>
      <c r="B61" s="104" t="str">
        <f t="shared" si="4"/>
        <v>(水)</v>
      </c>
      <c r="C61" s="67">
        <f t="shared" si="5"/>
        <v>963569</v>
      </c>
      <c r="D61" s="78">
        <v>661619</v>
      </c>
      <c r="E61" s="78">
        <v>27330</v>
      </c>
      <c r="F61" s="78">
        <v>274620</v>
      </c>
      <c r="G61" s="67">
        <v>0</v>
      </c>
      <c r="H61" s="78">
        <v>634556</v>
      </c>
      <c r="I61" s="78">
        <v>25307</v>
      </c>
      <c r="J61" s="78">
        <v>260894</v>
      </c>
      <c r="K61" s="67">
        <v>0</v>
      </c>
    </row>
    <row r="62" spans="1:11" x14ac:dyDescent="0.55000000000000004">
      <c r="A62" s="105">
        <v>44355</v>
      </c>
      <c r="B62" s="104" t="str">
        <f t="shared" si="4"/>
        <v>(火)</v>
      </c>
      <c r="C62" s="67">
        <f t="shared" si="5"/>
        <v>928045</v>
      </c>
      <c r="D62" s="78">
        <v>676528</v>
      </c>
      <c r="E62" s="78">
        <v>29167</v>
      </c>
      <c r="F62" s="78">
        <v>222350</v>
      </c>
      <c r="G62" s="67">
        <v>0</v>
      </c>
      <c r="H62" s="78">
        <v>651550</v>
      </c>
      <c r="I62" s="78">
        <v>27417</v>
      </c>
      <c r="J62" s="78">
        <v>210546</v>
      </c>
      <c r="K62" s="67">
        <v>0</v>
      </c>
    </row>
    <row r="63" spans="1:11" x14ac:dyDescent="0.55000000000000004">
      <c r="A63" s="105">
        <v>44354</v>
      </c>
      <c r="B63" s="104" t="str">
        <f t="shared" si="4"/>
        <v>(月)</v>
      </c>
      <c r="C63" s="67">
        <f t="shared" si="5"/>
        <v>834147</v>
      </c>
      <c r="D63" s="78">
        <v>622215</v>
      </c>
      <c r="E63" s="78">
        <v>28974</v>
      </c>
      <c r="F63" s="78">
        <v>182958</v>
      </c>
      <c r="G63" s="67">
        <v>0</v>
      </c>
      <c r="H63" s="78">
        <v>600833</v>
      </c>
      <c r="I63" s="78">
        <v>27191</v>
      </c>
      <c r="J63" s="78">
        <v>173478</v>
      </c>
      <c r="K63" s="67">
        <v>0</v>
      </c>
    </row>
    <row r="64" spans="1:11" x14ac:dyDescent="0.55000000000000004">
      <c r="A64" s="70">
        <v>44353</v>
      </c>
      <c r="B64" s="104" t="str">
        <f t="shared" si="4"/>
        <v>(日)</v>
      </c>
      <c r="C64" s="67">
        <f t="shared" si="5"/>
        <v>735531</v>
      </c>
      <c r="D64" s="78">
        <v>534465</v>
      </c>
      <c r="E64" s="78">
        <v>22796</v>
      </c>
      <c r="F64" s="78">
        <v>178270</v>
      </c>
      <c r="G64" s="67">
        <v>0</v>
      </c>
      <c r="H64" s="78">
        <v>513589</v>
      </c>
      <c r="I64" s="78">
        <v>21510</v>
      </c>
      <c r="J64" s="78">
        <v>172249</v>
      </c>
      <c r="K64" s="67">
        <v>0</v>
      </c>
    </row>
    <row r="65" spans="1:11" x14ac:dyDescent="0.55000000000000004">
      <c r="A65" s="70">
        <v>44352</v>
      </c>
      <c r="B65" s="104" t="str">
        <f t="shared" si="4"/>
        <v>(土)</v>
      </c>
      <c r="C65" s="67">
        <f t="shared" si="5"/>
        <v>733447</v>
      </c>
      <c r="D65" s="78">
        <v>588660</v>
      </c>
      <c r="E65" s="78">
        <v>20432</v>
      </c>
      <c r="F65" s="78">
        <v>124355</v>
      </c>
      <c r="G65" s="67">
        <v>0</v>
      </c>
      <c r="H65" s="78">
        <v>565597</v>
      </c>
      <c r="I65" s="78">
        <v>18861</v>
      </c>
      <c r="J65" s="78">
        <v>115650</v>
      </c>
      <c r="K65" s="67">
        <v>0</v>
      </c>
    </row>
    <row r="66" spans="1:11" x14ac:dyDescent="0.55000000000000004">
      <c r="A66" s="70">
        <v>44351</v>
      </c>
      <c r="B66" s="104" t="str">
        <f t="shared" si="4"/>
        <v>(金)</v>
      </c>
      <c r="C66" s="67">
        <f t="shared" si="5"/>
        <v>754401</v>
      </c>
      <c r="D66" s="78">
        <v>619968</v>
      </c>
      <c r="E66" s="78">
        <v>20220</v>
      </c>
      <c r="F66" s="78">
        <v>114213</v>
      </c>
      <c r="G66" s="67">
        <v>0</v>
      </c>
      <c r="H66" s="78">
        <v>596384</v>
      </c>
      <c r="I66" s="78">
        <v>18811</v>
      </c>
      <c r="J66" s="78">
        <v>102675</v>
      </c>
      <c r="K66" s="67">
        <v>0</v>
      </c>
    </row>
    <row r="67" spans="1:11" x14ac:dyDescent="0.55000000000000004">
      <c r="A67" s="70">
        <v>44350</v>
      </c>
      <c r="B67" s="104" t="str">
        <f>"(" &amp; TEXT(A67,"aaa") &amp; ")"</f>
        <v>(木)</v>
      </c>
      <c r="C67" s="67">
        <f t="shared" si="5"/>
        <v>790658</v>
      </c>
      <c r="D67" s="78">
        <v>636648</v>
      </c>
      <c r="E67" s="78">
        <v>19977</v>
      </c>
      <c r="F67" s="78">
        <v>134033</v>
      </c>
      <c r="G67" s="67">
        <v>0</v>
      </c>
      <c r="H67" s="78">
        <v>613991</v>
      </c>
      <c r="I67" s="78">
        <v>18800</v>
      </c>
      <c r="J67" s="78">
        <v>123197</v>
      </c>
      <c r="K67" s="67">
        <v>0</v>
      </c>
    </row>
    <row r="68" spans="1:11" x14ac:dyDescent="0.55000000000000004">
      <c r="A68" s="70">
        <v>44349</v>
      </c>
      <c r="B68" s="104" t="str">
        <f t="shared" ref="B68:B119" si="6">"(" &amp; TEXT(A68,"aaa") &amp; ")"</f>
        <v>(水)</v>
      </c>
      <c r="C68" s="67">
        <f t="shared" si="5"/>
        <v>789457</v>
      </c>
      <c r="D68" s="78">
        <v>633824</v>
      </c>
      <c r="E68" s="78">
        <v>19618</v>
      </c>
      <c r="F68" s="78">
        <v>136015</v>
      </c>
      <c r="G68" s="67">
        <v>0</v>
      </c>
      <c r="H68" s="78">
        <v>612425</v>
      </c>
      <c r="I68" s="78">
        <v>18447</v>
      </c>
      <c r="J68" s="78">
        <v>124931</v>
      </c>
      <c r="K68" s="67">
        <v>0</v>
      </c>
    </row>
    <row r="69" spans="1:11" x14ac:dyDescent="0.55000000000000004">
      <c r="A69" s="70">
        <v>44348</v>
      </c>
      <c r="B69" s="104" t="str">
        <f t="shared" si="6"/>
        <v>(火)</v>
      </c>
      <c r="C69" s="67">
        <f t="shared" si="5"/>
        <v>742124</v>
      </c>
      <c r="D69" s="78">
        <v>614139</v>
      </c>
      <c r="E69" s="78">
        <v>19176</v>
      </c>
      <c r="F69" s="78">
        <v>108809</v>
      </c>
      <c r="G69" s="67">
        <v>0</v>
      </c>
      <c r="H69" s="78">
        <v>593753</v>
      </c>
      <c r="I69" s="78">
        <v>18090</v>
      </c>
      <c r="J69" s="78">
        <v>98585</v>
      </c>
      <c r="K69" s="67">
        <v>0</v>
      </c>
    </row>
    <row r="70" spans="1:11" x14ac:dyDescent="0.55000000000000004">
      <c r="A70" s="70">
        <v>44347</v>
      </c>
      <c r="B70" s="104" t="str">
        <f t="shared" si="6"/>
        <v>(月)</v>
      </c>
      <c r="C70" s="67">
        <f t="shared" si="5"/>
        <v>618712</v>
      </c>
      <c r="D70" s="78">
        <v>508550</v>
      </c>
      <c r="E70" s="78">
        <v>18321</v>
      </c>
      <c r="F70" s="78">
        <v>91841</v>
      </c>
      <c r="G70" s="67">
        <v>0</v>
      </c>
      <c r="H70" s="78">
        <v>490257</v>
      </c>
      <c r="I70" s="78">
        <v>17145</v>
      </c>
      <c r="J70" s="78">
        <v>77082</v>
      </c>
      <c r="K70" s="67">
        <v>0</v>
      </c>
    </row>
    <row r="71" spans="1:11" x14ac:dyDescent="0.55000000000000004">
      <c r="A71" s="70">
        <v>44346</v>
      </c>
      <c r="B71" s="104" t="str">
        <f t="shared" si="6"/>
        <v>(日)</v>
      </c>
      <c r="C71" s="67">
        <f t="shared" si="5"/>
        <v>524103</v>
      </c>
      <c r="D71" s="78">
        <v>443345</v>
      </c>
      <c r="E71" s="78">
        <v>15893</v>
      </c>
      <c r="F71" s="78">
        <v>64865</v>
      </c>
      <c r="G71" s="67">
        <v>0</v>
      </c>
      <c r="H71" s="78">
        <v>428936</v>
      </c>
      <c r="I71" s="78">
        <v>15070</v>
      </c>
      <c r="J71" s="78">
        <v>58910</v>
      </c>
      <c r="K71" s="67">
        <v>0</v>
      </c>
    </row>
    <row r="72" spans="1:11" x14ac:dyDescent="0.55000000000000004">
      <c r="A72" s="70">
        <v>44345</v>
      </c>
      <c r="B72" s="104" t="str">
        <f t="shared" si="6"/>
        <v>(土)</v>
      </c>
      <c r="C72" s="67">
        <f t="shared" si="5"/>
        <v>525767</v>
      </c>
      <c r="D72" s="78">
        <v>452465</v>
      </c>
      <c r="E72" s="78">
        <v>15517</v>
      </c>
      <c r="F72" s="78">
        <v>57785</v>
      </c>
      <c r="G72" s="67">
        <v>0</v>
      </c>
      <c r="H72" s="78">
        <v>433521</v>
      </c>
      <c r="I72" s="78">
        <v>14633</v>
      </c>
      <c r="J72" s="78">
        <v>47032</v>
      </c>
      <c r="K72" s="67">
        <v>0</v>
      </c>
    </row>
    <row r="73" spans="1:11" x14ac:dyDescent="0.55000000000000004">
      <c r="A73" s="70">
        <v>44344</v>
      </c>
      <c r="B73" s="104" t="str">
        <f t="shared" si="6"/>
        <v>(金)</v>
      </c>
      <c r="C73" s="67">
        <f t="shared" si="5"/>
        <v>562607</v>
      </c>
      <c r="D73" s="78">
        <v>505732</v>
      </c>
      <c r="E73" s="78">
        <v>14248</v>
      </c>
      <c r="F73" s="78">
        <v>42627</v>
      </c>
      <c r="G73" s="67">
        <v>0</v>
      </c>
      <c r="H73" s="78">
        <v>481694</v>
      </c>
      <c r="I73" s="78">
        <v>13446</v>
      </c>
      <c r="J73" s="78">
        <v>29686</v>
      </c>
      <c r="K73" s="67">
        <v>0</v>
      </c>
    </row>
    <row r="74" spans="1:11" x14ac:dyDescent="0.55000000000000004">
      <c r="A74" s="70">
        <v>44343</v>
      </c>
      <c r="B74" s="104" t="str">
        <f t="shared" si="6"/>
        <v>(木)</v>
      </c>
      <c r="C74" s="67">
        <f t="shared" si="5"/>
        <v>587144</v>
      </c>
      <c r="D74" s="78">
        <v>531847</v>
      </c>
      <c r="E74" s="78">
        <v>12391</v>
      </c>
      <c r="F74" s="78">
        <v>42906</v>
      </c>
      <c r="G74" s="67">
        <v>0</v>
      </c>
      <c r="H74" s="78">
        <v>507439</v>
      </c>
      <c r="I74" s="78">
        <v>11739</v>
      </c>
      <c r="J74" s="78">
        <v>31871</v>
      </c>
      <c r="K74" s="67">
        <v>0</v>
      </c>
    </row>
    <row r="75" spans="1:11" x14ac:dyDescent="0.55000000000000004">
      <c r="A75" s="70">
        <v>44342</v>
      </c>
      <c r="B75" s="104" t="str">
        <f t="shared" si="6"/>
        <v>(水)</v>
      </c>
      <c r="C75" s="67">
        <f t="shared" si="5"/>
        <v>575667</v>
      </c>
      <c r="D75" s="78">
        <v>552290</v>
      </c>
      <c r="E75" s="78">
        <v>11465</v>
      </c>
      <c r="F75" s="78">
        <v>11912</v>
      </c>
      <c r="G75" s="67">
        <v>0</v>
      </c>
      <c r="H75" s="78">
        <v>526372</v>
      </c>
      <c r="I75" s="78">
        <v>10763</v>
      </c>
      <c r="J75" s="78">
        <v>9024</v>
      </c>
      <c r="K75" s="67">
        <v>0</v>
      </c>
    </row>
    <row r="76" spans="1:11" x14ac:dyDescent="0.55000000000000004">
      <c r="A76" s="70">
        <v>44341</v>
      </c>
      <c r="B76" s="104" t="str">
        <f t="shared" si="6"/>
        <v>(火)</v>
      </c>
      <c r="C76" s="67">
        <f t="shared" si="5"/>
        <v>518392</v>
      </c>
      <c r="D76" s="78">
        <v>498067</v>
      </c>
      <c r="E76" s="78">
        <v>9778</v>
      </c>
      <c r="F76" s="78">
        <v>10547</v>
      </c>
      <c r="G76" s="67">
        <v>0</v>
      </c>
      <c r="H76" s="78">
        <v>474777</v>
      </c>
      <c r="I76" s="78">
        <v>9283</v>
      </c>
      <c r="J76" s="78">
        <v>7671</v>
      </c>
      <c r="K76" s="67">
        <v>0</v>
      </c>
    </row>
    <row r="77" spans="1:11" x14ac:dyDescent="0.55000000000000004">
      <c r="A77" s="70">
        <v>44340</v>
      </c>
      <c r="B77" s="104" t="str">
        <f t="shared" si="6"/>
        <v>(月)</v>
      </c>
      <c r="C77" s="67">
        <f t="shared" si="5"/>
        <v>449343</v>
      </c>
      <c r="D77" s="78">
        <v>429603</v>
      </c>
      <c r="E77" s="78">
        <v>9820</v>
      </c>
      <c r="F77" s="78">
        <v>9920</v>
      </c>
      <c r="G77" s="67">
        <v>0</v>
      </c>
      <c r="H77" s="78">
        <v>410866</v>
      </c>
      <c r="I77" s="78">
        <v>9302</v>
      </c>
      <c r="J77" s="78">
        <v>7020</v>
      </c>
      <c r="K77" s="67">
        <v>0</v>
      </c>
    </row>
    <row r="78" spans="1:11" x14ac:dyDescent="0.55000000000000004">
      <c r="A78" s="70">
        <v>44339</v>
      </c>
      <c r="B78" s="104" t="str">
        <f t="shared" si="6"/>
        <v>(日)</v>
      </c>
      <c r="C78" s="67">
        <f t="shared" si="5"/>
        <v>347721</v>
      </c>
      <c r="D78" s="78">
        <v>323457</v>
      </c>
      <c r="E78" s="78">
        <v>0</v>
      </c>
      <c r="F78" s="78">
        <v>24264</v>
      </c>
      <c r="G78" s="67">
        <v>0</v>
      </c>
      <c r="H78" s="78">
        <v>312076</v>
      </c>
      <c r="I78" s="78">
        <v>0</v>
      </c>
      <c r="J78" s="78">
        <v>20567</v>
      </c>
      <c r="K78" s="67">
        <v>0</v>
      </c>
    </row>
    <row r="79" spans="1:11" x14ac:dyDescent="0.55000000000000004">
      <c r="A79" s="70">
        <v>44338</v>
      </c>
      <c r="B79" s="104" t="str">
        <f t="shared" si="6"/>
        <v>(土)</v>
      </c>
      <c r="C79" s="67">
        <f t="shared" si="5"/>
        <v>323251</v>
      </c>
      <c r="D79" s="78">
        <v>281213</v>
      </c>
      <c r="E79" s="78">
        <v>0</v>
      </c>
      <c r="F79" s="78">
        <v>42038</v>
      </c>
      <c r="G79" s="67">
        <v>0</v>
      </c>
      <c r="H79" s="78">
        <v>266333</v>
      </c>
      <c r="I79" s="78">
        <v>0</v>
      </c>
      <c r="J79" s="78">
        <v>23570</v>
      </c>
      <c r="K79" s="67">
        <v>0</v>
      </c>
    </row>
    <row r="80" spans="1:11" x14ac:dyDescent="0.55000000000000004">
      <c r="A80" s="70">
        <v>44337</v>
      </c>
      <c r="B80" s="104" t="str">
        <f t="shared" si="6"/>
        <v>(金)</v>
      </c>
      <c r="C80" s="67">
        <f t="shared" si="5"/>
        <v>327042</v>
      </c>
      <c r="D80" s="78">
        <v>272876</v>
      </c>
      <c r="E80" s="78">
        <v>0</v>
      </c>
      <c r="F80" s="78">
        <v>54166</v>
      </c>
      <c r="G80" s="67">
        <v>0</v>
      </c>
      <c r="H80" s="78">
        <v>251783</v>
      </c>
      <c r="I80" s="78">
        <v>0</v>
      </c>
      <c r="J80" s="78">
        <v>24630</v>
      </c>
      <c r="K80" s="67">
        <v>0</v>
      </c>
    </row>
    <row r="81" spans="1:11" x14ac:dyDescent="0.55000000000000004">
      <c r="A81" s="70">
        <v>44336</v>
      </c>
      <c r="B81" s="104" t="str">
        <f t="shared" si="6"/>
        <v>(木)</v>
      </c>
      <c r="C81" s="67">
        <f t="shared" si="5"/>
        <v>339266</v>
      </c>
      <c r="D81" s="78">
        <v>314345</v>
      </c>
      <c r="E81" s="78">
        <v>0</v>
      </c>
      <c r="F81" s="78">
        <v>24921</v>
      </c>
      <c r="G81" s="67">
        <v>0</v>
      </c>
      <c r="H81" s="78">
        <v>291287</v>
      </c>
      <c r="I81" s="78">
        <v>0</v>
      </c>
      <c r="J81" s="78">
        <v>13824</v>
      </c>
      <c r="K81" s="67">
        <v>0</v>
      </c>
    </row>
    <row r="82" spans="1:11" x14ac:dyDescent="0.55000000000000004">
      <c r="A82" s="70">
        <v>44335</v>
      </c>
      <c r="B82" s="104" t="str">
        <f t="shared" si="6"/>
        <v>(水)</v>
      </c>
      <c r="C82" s="67">
        <f t="shared" si="5"/>
        <v>366132</v>
      </c>
      <c r="D82" s="78">
        <v>300972</v>
      </c>
      <c r="E82" s="78">
        <v>0</v>
      </c>
      <c r="F82" s="78">
        <v>65160</v>
      </c>
      <c r="G82" s="67">
        <v>0</v>
      </c>
      <c r="H82" s="78">
        <v>280283</v>
      </c>
      <c r="I82" s="78">
        <v>0</v>
      </c>
      <c r="J82" s="78">
        <v>33161</v>
      </c>
      <c r="K82" s="67">
        <v>0</v>
      </c>
    </row>
    <row r="83" spans="1:11" x14ac:dyDescent="0.55000000000000004">
      <c r="A83" s="70">
        <v>44334</v>
      </c>
      <c r="B83" s="104" t="str">
        <f t="shared" si="6"/>
        <v>(火)</v>
      </c>
      <c r="C83" s="67">
        <f t="shared" si="5"/>
        <v>309068</v>
      </c>
      <c r="D83" s="78">
        <v>246740</v>
      </c>
      <c r="E83" s="78">
        <v>0</v>
      </c>
      <c r="F83" s="78">
        <v>62328</v>
      </c>
      <c r="G83" s="67">
        <v>0</v>
      </c>
      <c r="H83" s="78">
        <v>228835</v>
      </c>
      <c r="I83" s="78">
        <v>0</v>
      </c>
      <c r="J83" s="78">
        <v>34818</v>
      </c>
      <c r="K83" s="67">
        <v>0</v>
      </c>
    </row>
    <row r="84" spans="1:11" x14ac:dyDescent="0.55000000000000004">
      <c r="A84" s="70">
        <v>44333</v>
      </c>
      <c r="B84" s="104" t="str">
        <f t="shared" si="6"/>
        <v>(月)</v>
      </c>
      <c r="C84" s="67">
        <f t="shared" si="5"/>
        <v>254713</v>
      </c>
      <c r="D84" s="78">
        <v>206249</v>
      </c>
      <c r="E84" s="78">
        <v>0</v>
      </c>
      <c r="F84" s="78">
        <v>48464</v>
      </c>
      <c r="G84" s="67">
        <v>0</v>
      </c>
      <c r="H84" s="78">
        <v>191037</v>
      </c>
      <c r="I84" s="78">
        <v>0</v>
      </c>
      <c r="J84" s="78">
        <v>26164</v>
      </c>
      <c r="K84" s="67">
        <v>0</v>
      </c>
    </row>
    <row r="85" spans="1:11" x14ac:dyDescent="0.55000000000000004">
      <c r="A85" s="70">
        <v>44332</v>
      </c>
      <c r="B85" s="104" t="str">
        <f t="shared" si="6"/>
        <v>(日)</v>
      </c>
      <c r="C85" s="67">
        <f t="shared" si="5"/>
        <v>207936</v>
      </c>
      <c r="D85" s="78">
        <v>185945</v>
      </c>
      <c r="E85" s="78">
        <v>0</v>
      </c>
      <c r="F85" s="78">
        <v>21991</v>
      </c>
      <c r="G85" s="67">
        <v>0</v>
      </c>
      <c r="H85" s="78">
        <v>178478</v>
      </c>
      <c r="I85" s="78">
        <v>0</v>
      </c>
      <c r="J85" s="78">
        <v>14890</v>
      </c>
      <c r="K85" s="67">
        <v>0</v>
      </c>
    </row>
    <row r="86" spans="1:11" x14ac:dyDescent="0.55000000000000004">
      <c r="A86" s="70">
        <v>44331</v>
      </c>
      <c r="B86" s="104" t="str">
        <f t="shared" si="6"/>
        <v>(土)</v>
      </c>
      <c r="C86" s="67">
        <f t="shared" si="5"/>
        <v>168233</v>
      </c>
      <c r="D86" s="78">
        <v>136318</v>
      </c>
      <c r="E86" s="78">
        <v>0</v>
      </c>
      <c r="F86" s="78">
        <v>31915</v>
      </c>
      <c r="G86" s="67">
        <v>0</v>
      </c>
      <c r="H86" s="78">
        <v>125006</v>
      </c>
      <c r="I86" s="78">
        <v>0</v>
      </c>
      <c r="J86" s="78">
        <v>15602</v>
      </c>
      <c r="K86" s="67">
        <v>0</v>
      </c>
    </row>
    <row r="87" spans="1:11" x14ac:dyDescent="0.55000000000000004">
      <c r="A87" s="70">
        <v>44330</v>
      </c>
      <c r="B87" s="104" t="str">
        <f t="shared" si="6"/>
        <v>(金)</v>
      </c>
      <c r="C87" s="67">
        <f t="shared" si="5"/>
        <v>173813</v>
      </c>
      <c r="D87" s="78">
        <v>131657</v>
      </c>
      <c r="E87" s="78">
        <v>0</v>
      </c>
      <c r="F87" s="78">
        <v>42156</v>
      </c>
      <c r="G87" s="67">
        <v>0</v>
      </c>
      <c r="H87" s="78">
        <v>113386</v>
      </c>
      <c r="I87" s="78">
        <v>0</v>
      </c>
      <c r="J87" s="78">
        <v>17504</v>
      </c>
      <c r="K87" s="67">
        <v>0</v>
      </c>
    </row>
    <row r="88" spans="1:11" x14ac:dyDescent="0.55000000000000004">
      <c r="A88" s="70">
        <v>44329</v>
      </c>
      <c r="B88" s="104" t="str">
        <f t="shared" si="6"/>
        <v>(木)</v>
      </c>
      <c r="C88" s="67">
        <f t="shared" si="5"/>
        <v>199815</v>
      </c>
      <c r="D88" s="78">
        <v>153489</v>
      </c>
      <c r="E88" s="78">
        <v>0</v>
      </c>
      <c r="F88" s="78">
        <v>46326</v>
      </c>
      <c r="G88" s="67">
        <v>0</v>
      </c>
      <c r="H88" s="78">
        <v>135383</v>
      </c>
      <c r="I88" s="78">
        <v>0</v>
      </c>
      <c r="J88" s="78">
        <v>24336</v>
      </c>
      <c r="K88" s="67">
        <v>0</v>
      </c>
    </row>
    <row r="89" spans="1:11" x14ac:dyDescent="0.55000000000000004">
      <c r="A89" s="70">
        <v>44328</v>
      </c>
      <c r="B89" s="104" t="str">
        <f t="shared" si="6"/>
        <v>(水)</v>
      </c>
      <c r="C89" s="67">
        <f t="shared" si="5"/>
        <v>203396</v>
      </c>
      <c r="D89" s="78">
        <v>156551</v>
      </c>
      <c r="E89" s="78">
        <v>0</v>
      </c>
      <c r="F89" s="78">
        <v>46845</v>
      </c>
      <c r="G89" s="67">
        <v>0</v>
      </c>
      <c r="H89" s="78">
        <v>138342</v>
      </c>
      <c r="I89" s="78">
        <v>0</v>
      </c>
      <c r="J89" s="78">
        <v>25516</v>
      </c>
      <c r="K89" s="67">
        <v>0</v>
      </c>
    </row>
    <row r="90" spans="1:11" x14ac:dyDescent="0.55000000000000004">
      <c r="A90" s="70">
        <v>44327</v>
      </c>
      <c r="B90" s="104" t="str">
        <f t="shared" si="6"/>
        <v>(火)</v>
      </c>
      <c r="C90" s="67">
        <f t="shared" si="5"/>
        <v>165392</v>
      </c>
      <c r="D90" s="78">
        <v>125807</v>
      </c>
      <c r="E90" s="78">
        <v>0</v>
      </c>
      <c r="F90" s="78">
        <v>39585</v>
      </c>
      <c r="G90" s="67">
        <v>0</v>
      </c>
      <c r="H90" s="78">
        <v>108134</v>
      </c>
      <c r="I90" s="78">
        <v>0</v>
      </c>
      <c r="J90" s="78">
        <v>21511</v>
      </c>
      <c r="K90" s="67">
        <v>0</v>
      </c>
    </row>
    <row r="91" spans="1:11" x14ac:dyDescent="0.55000000000000004">
      <c r="A91" s="70">
        <v>44326</v>
      </c>
      <c r="B91" s="104" t="str">
        <f t="shared" si="6"/>
        <v>(月)</v>
      </c>
      <c r="C91" s="67">
        <f t="shared" si="5"/>
        <v>127513</v>
      </c>
      <c r="D91" s="78">
        <v>101979</v>
      </c>
      <c r="E91" s="78">
        <v>0</v>
      </c>
      <c r="F91" s="78">
        <v>25534</v>
      </c>
      <c r="G91" s="67">
        <v>0</v>
      </c>
      <c r="H91" s="78">
        <v>85828</v>
      </c>
      <c r="I91" s="78">
        <v>0</v>
      </c>
      <c r="J91" s="78">
        <v>13662</v>
      </c>
      <c r="K91" s="67">
        <v>0</v>
      </c>
    </row>
    <row r="92" spans="1:11" x14ac:dyDescent="0.55000000000000004">
      <c r="A92" s="70">
        <v>44325</v>
      </c>
      <c r="B92" s="104" t="str">
        <f t="shared" si="6"/>
        <v>(日)</v>
      </c>
      <c r="C92" s="67">
        <f t="shared" si="5"/>
        <v>82229</v>
      </c>
      <c r="D92" s="78">
        <v>73702</v>
      </c>
      <c r="E92" s="78">
        <v>0</v>
      </c>
      <c r="F92" s="78">
        <v>8527</v>
      </c>
      <c r="G92" s="67">
        <v>0</v>
      </c>
      <c r="H92" s="78">
        <v>66664</v>
      </c>
      <c r="I92" s="78">
        <v>0</v>
      </c>
      <c r="J92" s="78">
        <v>5900</v>
      </c>
      <c r="K92" s="67">
        <v>0</v>
      </c>
    </row>
    <row r="93" spans="1:11" x14ac:dyDescent="0.55000000000000004">
      <c r="A93" s="70">
        <v>44324</v>
      </c>
      <c r="B93" s="104" t="str">
        <f t="shared" si="6"/>
        <v>(土)</v>
      </c>
      <c r="C93" s="67">
        <f t="shared" si="5"/>
        <v>68167</v>
      </c>
      <c r="D93" s="78">
        <v>61154</v>
      </c>
      <c r="E93" s="78">
        <v>0</v>
      </c>
      <c r="F93" s="78">
        <v>7013</v>
      </c>
      <c r="G93" s="67">
        <v>0</v>
      </c>
      <c r="H93" s="78">
        <v>49901</v>
      </c>
      <c r="I93" s="78">
        <v>0</v>
      </c>
      <c r="J93" s="78">
        <v>3939</v>
      </c>
      <c r="K93" s="67">
        <v>0</v>
      </c>
    </row>
    <row r="94" spans="1:11" x14ac:dyDescent="0.55000000000000004">
      <c r="A94" s="70">
        <v>44323</v>
      </c>
      <c r="B94" s="104" t="str">
        <f t="shared" si="6"/>
        <v>(金)</v>
      </c>
      <c r="C94" s="67">
        <f t="shared" si="5"/>
        <v>54965</v>
      </c>
      <c r="D94" s="78">
        <v>45784</v>
      </c>
      <c r="E94" s="78">
        <v>0</v>
      </c>
      <c r="F94" s="78">
        <v>9181</v>
      </c>
      <c r="G94" s="67">
        <v>0</v>
      </c>
      <c r="H94" s="78">
        <v>32484</v>
      </c>
      <c r="I94" s="78">
        <v>0</v>
      </c>
      <c r="J94" s="78">
        <v>4638</v>
      </c>
      <c r="K94" s="67">
        <v>0</v>
      </c>
    </row>
    <row r="95" spans="1:11" x14ac:dyDescent="0.55000000000000004">
      <c r="A95" s="70">
        <v>44322</v>
      </c>
      <c r="B95" s="104" t="str">
        <f t="shared" si="6"/>
        <v>(木)</v>
      </c>
      <c r="C95" s="67">
        <f t="shared" si="5"/>
        <v>53219</v>
      </c>
      <c r="D95" s="78">
        <v>45596</v>
      </c>
      <c r="E95" s="78">
        <v>0</v>
      </c>
      <c r="F95" s="78">
        <v>7623</v>
      </c>
      <c r="G95" s="67">
        <v>0</v>
      </c>
      <c r="H95" s="78">
        <v>33858</v>
      </c>
      <c r="I95" s="78">
        <v>0</v>
      </c>
      <c r="J95" s="78">
        <v>4747</v>
      </c>
      <c r="K95" s="67">
        <v>0</v>
      </c>
    </row>
    <row r="96" spans="1:11" x14ac:dyDescent="0.55000000000000004">
      <c r="A96" s="70">
        <v>44321</v>
      </c>
      <c r="B96" s="104" t="str">
        <f t="shared" si="6"/>
        <v>(水)</v>
      </c>
      <c r="C96" s="67">
        <f t="shared" si="5"/>
        <v>10580</v>
      </c>
      <c r="D96" s="78">
        <v>9652</v>
      </c>
      <c r="E96" s="78">
        <v>0</v>
      </c>
      <c r="F96" s="78">
        <v>928</v>
      </c>
      <c r="G96" s="67">
        <v>0</v>
      </c>
      <c r="H96" s="78">
        <v>8270</v>
      </c>
      <c r="I96" s="78">
        <v>0</v>
      </c>
      <c r="J96" s="78">
        <v>751</v>
      </c>
      <c r="K96" s="67">
        <v>0</v>
      </c>
    </row>
    <row r="97" spans="1:11" x14ac:dyDescent="0.55000000000000004">
      <c r="A97" s="70">
        <v>44320</v>
      </c>
      <c r="B97" s="104" t="str">
        <f t="shared" si="6"/>
        <v>(火)</v>
      </c>
      <c r="C97" s="67">
        <f t="shared" si="5"/>
        <v>9102</v>
      </c>
      <c r="D97" s="78">
        <v>8350</v>
      </c>
      <c r="E97" s="78">
        <v>0</v>
      </c>
      <c r="F97" s="78">
        <v>752</v>
      </c>
      <c r="G97" s="67">
        <v>0</v>
      </c>
      <c r="H97" s="78">
        <v>6810</v>
      </c>
      <c r="I97" s="78">
        <v>0</v>
      </c>
      <c r="J97" s="78">
        <v>538</v>
      </c>
      <c r="K97" s="67">
        <v>0</v>
      </c>
    </row>
    <row r="98" spans="1:11" x14ac:dyDescent="0.55000000000000004">
      <c r="A98" s="70">
        <v>44319</v>
      </c>
      <c r="B98" s="104" t="str">
        <f t="shared" si="6"/>
        <v>(月)</v>
      </c>
      <c r="C98" s="67">
        <f t="shared" si="5"/>
        <v>8170</v>
      </c>
      <c r="D98" s="78">
        <v>7339</v>
      </c>
      <c r="E98" s="78">
        <v>0</v>
      </c>
      <c r="F98" s="78">
        <v>831</v>
      </c>
      <c r="G98" s="67">
        <v>0</v>
      </c>
      <c r="H98" s="78">
        <v>5823</v>
      </c>
      <c r="I98" s="78">
        <v>0</v>
      </c>
      <c r="J98" s="78">
        <v>783</v>
      </c>
      <c r="K98" s="67">
        <v>0</v>
      </c>
    </row>
    <row r="99" spans="1:11" x14ac:dyDescent="0.55000000000000004">
      <c r="A99" s="70">
        <v>44318</v>
      </c>
      <c r="B99" s="104" t="str">
        <f t="shared" si="6"/>
        <v>(日)</v>
      </c>
      <c r="C99" s="67">
        <f t="shared" si="5"/>
        <v>24822</v>
      </c>
      <c r="D99" s="78">
        <v>24822</v>
      </c>
      <c r="E99" s="78">
        <v>0</v>
      </c>
      <c r="F99" s="78">
        <v>0</v>
      </c>
      <c r="G99" s="67">
        <v>0</v>
      </c>
      <c r="H99" s="78">
        <v>20606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44317</v>
      </c>
      <c r="B100" s="104" t="str">
        <f t="shared" si="6"/>
        <v>(土)</v>
      </c>
      <c r="C100" s="67">
        <f t="shared" si="5"/>
        <v>42082</v>
      </c>
      <c r="D100" s="78">
        <v>42082</v>
      </c>
      <c r="E100" s="78">
        <v>0</v>
      </c>
      <c r="F100" s="78">
        <v>0</v>
      </c>
      <c r="G100" s="67">
        <v>0</v>
      </c>
      <c r="H100" s="78">
        <v>23673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44316</v>
      </c>
      <c r="B101" s="104" t="str">
        <f t="shared" si="6"/>
        <v>(金)</v>
      </c>
      <c r="C101" s="67">
        <f t="shared" si="5"/>
        <v>69666</v>
      </c>
      <c r="D101" s="78">
        <v>69666</v>
      </c>
      <c r="E101" s="78">
        <v>0</v>
      </c>
      <c r="F101" s="78">
        <v>0</v>
      </c>
      <c r="G101" s="67">
        <v>0</v>
      </c>
      <c r="H101" s="78">
        <v>28204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44315</v>
      </c>
      <c r="B102" s="104" t="str">
        <f>"(" &amp; TEXT(A102,"aaa") &amp; ")"</f>
        <v>(木)</v>
      </c>
      <c r="C102" s="67">
        <f t="shared" si="5"/>
        <v>20782</v>
      </c>
      <c r="D102" s="78">
        <v>20782</v>
      </c>
      <c r="E102" s="78">
        <v>0</v>
      </c>
      <c r="F102" s="78">
        <v>0</v>
      </c>
      <c r="G102" s="67">
        <v>0</v>
      </c>
      <c r="H102" s="78">
        <v>13252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44314</v>
      </c>
      <c r="B103" s="104" t="str">
        <f t="shared" si="6"/>
        <v>(水)</v>
      </c>
      <c r="C103" s="67">
        <f t="shared" si="5"/>
        <v>90607</v>
      </c>
      <c r="D103" s="78">
        <v>90607</v>
      </c>
      <c r="E103" s="78">
        <v>0</v>
      </c>
      <c r="F103" s="78">
        <v>0</v>
      </c>
      <c r="G103" s="67">
        <v>0</v>
      </c>
      <c r="H103" s="78">
        <v>38248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44313</v>
      </c>
      <c r="B104" s="104" t="str">
        <f t="shared" si="6"/>
        <v>(火)</v>
      </c>
      <c r="C104" s="67">
        <f t="shared" si="5"/>
        <v>82623</v>
      </c>
      <c r="D104" s="78">
        <v>82623</v>
      </c>
      <c r="E104" s="78">
        <v>0</v>
      </c>
      <c r="F104" s="78">
        <v>0</v>
      </c>
      <c r="G104" s="67">
        <v>0</v>
      </c>
      <c r="H104" s="78">
        <v>38872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44312</v>
      </c>
      <c r="B105" s="104" t="str">
        <f t="shared" si="6"/>
        <v>(月)</v>
      </c>
      <c r="C105" s="67">
        <f t="shared" si="5"/>
        <v>63465</v>
      </c>
      <c r="D105" s="78">
        <v>63465</v>
      </c>
      <c r="E105" s="78">
        <v>0</v>
      </c>
      <c r="F105" s="78">
        <v>0</v>
      </c>
      <c r="G105" s="67">
        <v>0</v>
      </c>
      <c r="H105" s="78">
        <v>29065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44311</v>
      </c>
      <c r="B106" s="104" t="str">
        <f t="shared" si="6"/>
        <v>(日)</v>
      </c>
      <c r="C106" s="67">
        <f t="shared" si="5"/>
        <v>25659</v>
      </c>
      <c r="D106" s="78">
        <v>25659</v>
      </c>
      <c r="E106" s="78">
        <v>0</v>
      </c>
      <c r="F106" s="78">
        <v>0</v>
      </c>
      <c r="G106" s="67">
        <v>0</v>
      </c>
      <c r="H106" s="78">
        <v>15626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44310</v>
      </c>
      <c r="B107" s="104" t="str">
        <f t="shared" si="6"/>
        <v>(土)</v>
      </c>
      <c r="C107" s="67">
        <f t="shared" si="5"/>
        <v>37713</v>
      </c>
      <c r="D107" s="78">
        <v>37713</v>
      </c>
      <c r="E107" s="78">
        <v>0</v>
      </c>
      <c r="F107" s="78">
        <v>0</v>
      </c>
      <c r="G107" s="67">
        <v>0</v>
      </c>
      <c r="H107" s="78">
        <v>16496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44309</v>
      </c>
      <c r="B108" s="104" t="str">
        <f t="shared" si="6"/>
        <v>(金)</v>
      </c>
      <c r="C108" s="67">
        <f t="shared" si="5"/>
        <v>57480</v>
      </c>
      <c r="D108" s="78">
        <v>57480</v>
      </c>
      <c r="E108" s="78">
        <v>0</v>
      </c>
      <c r="F108" s="78">
        <v>0</v>
      </c>
      <c r="G108" s="67">
        <v>0</v>
      </c>
      <c r="H108" s="78">
        <v>19438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44308</v>
      </c>
      <c r="B109" s="104" t="str">
        <f t="shared" si="6"/>
        <v>(木)</v>
      </c>
      <c r="C109" s="67">
        <f t="shared" si="5"/>
        <v>60055</v>
      </c>
      <c r="D109" s="78">
        <v>60055</v>
      </c>
      <c r="E109" s="78">
        <v>0</v>
      </c>
      <c r="F109" s="78">
        <v>0</v>
      </c>
      <c r="G109" s="67">
        <v>0</v>
      </c>
      <c r="H109" s="78">
        <v>26040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44307</v>
      </c>
      <c r="B110" s="104" t="str">
        <f t="shared" si="6"/>
        <v>(水)</v>
      </c>
      <c r="C110" s="67">
        <f t="shared" si="5"/>
        <v>62229</v>
      </c>
      <c r="D110" s="78">
        <v>62229</v>
      </c>
      <c r="E110" s="78">
        <v>0</v>
      </c>
      <c r="F110" s="78">
        <v>0</v>
      </c>
      <c r="G110" s="67">
        <v>0</v>
      </c>
      <c r="H110" s="78">
        <v>27479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44306</v>
      </c>
      <c r="B111" s="104" t="str">
        <f t="shared" si="6"/>
        <v>(火)</v>
      </c>
      <c r="C111" s="67">
        <f t="shared" si="5"/>
        <v>52272</v>
      </c>
      <c r="D111" s="78">
        <v>52272</v>
      </c>
      <c r="E111" s="78">
        <v>0</v>
      </c>
      <c r="F111" s="78">
        <v>0</v>
      </c>
      <c r="G111" s="67">
        <v>0</v>
      </c>
      <c r="H111" s="78">
        <v>23079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44305</v>
      </c>
      <c r="B112" s="104" t="str">
        <f t="shared" si="6"/>
        <v>(月)</v>
      </c>
      <c r="C112" s="67">
        <f t="shared" si="5"/>
        <v>34574</v>
      </c>
      <c r="D112" s="78">
        <v>34574</v>
      </c>
      <c r="E112" s="78">
        <v>0</v>
      </c>
      <c r="F112" s="78">
        <v>0</v>
      </c>
      <c r="G112" s="67">
        <v>0</v>
      </c>
      <c r="H112" s="78">
        <v>14809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44304</v>
      </c>
      <c r="B113" s="104" t="str">
        <f t="shared" si="6"/>
        <v>(日)</v>
      </c>
      <c r="C113" s="67">
        <f t="shared" si="5"/>
        <v>9169</v>
      </c>
      <c r="D113" s="78">
        <v>9169</v>
      </c>
      <c r="E113" s="78">
        <v>0</v>
      </c>
      <c r="F113" s="78">
        <v>0</v>
      </c>
      <c r="G113" s="67">
        <v>0</v>
      </c>
      <c r="H113" s="78">
        <v>5793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44303</v>
      </c>
      <c r="B114" s="104" t="str">
        <f t="shared" si="6"/>
        <v>(土)</v>
      </c>
      <c r="C114" s="67">
        <f t="shared" si="5"/>
        <v>8162</v>
      </c>
      <c r="D114" s="78">
        <v>8162</v>
      </c>
      <c r="E114" s="78">
        <v>0</v>
      </c>
      <c r="F114" s="78">
        <v>0</v>
      </c>
      <c r="G114" s="67">
        <v>0</v>
      </c>
      <c r="H114" s="78">
        <v>3790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44302</v>
      </c>
      <c r="B115" s="104" t="str">
        <f t="shared" si="6"/>
        <v>(金)</v>
      </c>
      <c r="C115" s="67">
        <f t="shared" ref="C115:C117" si="7">SUM(D115:G115)</f>
        <v>11077</v>
      </c>
      <c r="D115" s="78">
        <v>11077</v>
      </c>
      <c r="E115" s="78">
        <v>0</v>
      </c>
      <c r="F115" s="78">
        <v>0</v>
      </c>
      <c r="G115" s="67">
        <v>0</v>
      </c>
      <c r="H115" s="78">
        <v>3568</v>
      </c>
      <c r="I115" s="78">
        <v>0</v>
      </c>
      <c r="J115" s="78">
        <v>0</v>
      </c>
      <c r="K115" s="67">
        <v>0</v>
      </c>
    </row>
    <row r="116" spans="1:11" x14ac:dyDescent="0.55000000000000004">
      <c r="A116" s="70">
        <v>44301</v>
      </c>
      <c r="B116" s="104" t="str">
        <f t="shared" si="6"/>
        <v>(木)</v>
      </c>
      <c r="C116" s="67">
        <f t="shared" si="7"/>
        <v>8768</v>
      </c>
      <c r="D116" s="78">
        <v>8768</v>
      </c>
      <c r="E116" s="78">
        <v>0</v>
      </c>
      <c r="F116" s="78">
        <v>0</v>
      </c>
      <c r="G116" s="67">
        <v>0</v>
      </c>
      <c r="H116" s="78">
        <v>4359</v>
      </c>
      <c r="I116" s="78">
        <v>0</v>
      </c>
      <c r="J116" s="78">
        <v>0</v>
      </c>
      <c r="K116" s="67">
        <v>0</v>
      </c>
    </row>
    <row r="117" spans="1:11" x14ac:dyDescent="0.55000000000000004">
      <c r="A117" s="70">
        <v>44300</v>
      </c>
      <c r="B117" s="104" t="str">
        <f t="shared" si="6"/>
        <v>(水)</v>
      </c>
      <c r="C117" s="67">
        <f t="shared" si="7"/>
        <v>4995</v>
      </c>
      <c r="D117" s="78">
        <v>4995</v>
      </c>
      <c r="E117" s="78">
        <v>0</v>
      </c>
      <c r="F117" s="78">
        <v>0</v>
      </c>
      <c r="G117" s="67">
        <v>0</v>
      </c>
      <c r="H117" s="78">
        <v>3209</v>
      </c>
      <c r="I117" s="78">
        <v>0</v>
      </c>
      <c r="J117" s="78">
        <v>0</v>
      </c>
      <c r="K117" s="67">
        <v>0</v>
      </c>
    </row>
    <row r="118" spans="1:11" x14ac:dyDescent="0.55000000000000004">
      <c r="A118" s="70">
        <v>44299</v>
      </c>
      <c r="B118" s="104" t="str">
        <f t="shared" si="6"/>
        <v>(火)</v>
      </c>
      <c r="C118" s="67">
        <f>SUM(D118:G118)</f>
        <v>4190</v>
      </c>
      <c r="D118" s="78">
        <v>4190</v>
      </c>
      <c r="E118" s="78">
        <v>0</v>
      </c>
      <c r="F118" s="78">
        <v>0</v>
      </c>
      <c r="G118" s="67">
        <v>0</v>
      </c>
      <c r="H118" s="78">
        <v>2912</v>
      </c>
      <c r="I118" s="78">
        <v>0</v>
      </c>
      <c r="J118" s="78">
        <v>0</v>
      </c>
      <c r="K118" s="67">
        <v>0</v>
      </c>
    </row>
    <row r="119" spans="1:11" x14ac:dyDescent="0.55000000000000004">
      <c r="A119" s="70">
        <v>44298</v>
      </c>
      <c r="B119" s="104" t="str">
        <f t="shared" si="6"/>
        <v>(月)</v>
      </c>
      <c r="C119" s="67">
        <f>SUM(D119:G119)</f>
        <v>4741</v>
      </c>
      <c r="D119" s="98">
        <v>4741</v>
      </c>
      <c r="E119" s="98">
        <v>0</v>
      </c>
      <c r="F119" s="98">
        <v>0</v>
      </c>
      <c r="G119" s="98">
        <v>0</v>
      </c>
      <c r="H119" s="98">
        <v>3487</v>
      </c>
      <c r="I119" s="98">
        <v>0</v>
      </c>
      <c r="J119" s="98">
        <v>0</v>
      </c>
      <c r="K119" s="98">
        <v>0</v>
      </c>
    </row>
    <row r="120" spans="1:11" x14ac:dyDescent="0.55000000000000004">
      <c r="A120" s="95"/>
      <c r="B120" s="95"/>
      <c r="C120" s="95"/>
      <c r="D120" s="95"/>
      <c r="E120" s="95"/>
      <c r="F120" s="95"/>
      <c r="G120" s="95"/>
      <c r="H120" s="95"/>
      <c r="I120" s="95"/>
      <c r="J120" s="95"/>
      <c r="K120" s="95"/>
    </row>
    <row r="121" spans="1:11" x14ac:dyDescent="0.55000000000000004">
      <c r="A121" s="95" t="s">
        <v>330</v>
      </c>
      <c r="B121" s="95"/>
    </row>
    <row r="122" spans="1:11" x14ac:dyDescent="0.55000000000000004">
      <c r="A122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334</v>
      </c>
    </row>
    <row r="3" spans="1:9" x14ac:dyDescent="0.55000000000000004">
      <c r="A3" s="128" t="s">
        <v>296</v>
      </c>
      <c r="B3" s="129" t="s">
        <v>297</v>
      </c>
      <c r="C3" s="125" t="s">
        <v>298</v>
      </c>
      <c r="D3" s="125" t="s">
        <v>299</v>
      </c>
      <c r="E3" s="126"/>
      <c r="F3" s="125" t="s">
        <v>300</v>
      </c>
      <c r="G3" s="126"/>
      <c r="H3" s="93"/>
      <c r="I3" s="93"/>
    </row>
    <row r="4" spans="1:9" x14ac:dyDescent="0.55000000000000004">
      <c r="A4" s="126"/>
      <c r="B4" s="130"/>
      <c r="C4" s="126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27" t="s">
        <v>287</v>
      </c>
      <c r="B5" s="126"/>
      <c r="C5" s="67">
        <f t="shared" ref="C5:C68" si="0">SUM(D5:G5)</f>
        <v>12294115</v>
      </c>
      <c r="D5" s="67">
        <v>6378205</v>
      </c>
      <c r="E5" s="67">
        <v>153959</v>
      </c>
      <c r="F5" s="67">
        <v>5709228</v>
      </c>
      <c r="G5" s="67">
        <v>52723</v>
      </c>
      <c r="H5" s="92"/>
      <c r="I5" s="92"/>
    </row>
    <row r="6" spans="1:9" x14ac:dyDescent="0.55000000000000004">
      <c r="A6" s="105">
        <v>44407</v>
      </c>
      <c r="B6" s="107" t="s">
        <v>304</v>
      </c>
      <c r="C6" s="67">
        <f t="shared" si="0"/>
        <v>40588</v>
      </c>
      <c r="D6" s="67">
        <v>11403</v>
      </c>
      <c r="E6" s="67">
        <v>57</v>
      </c>
      <c r="F6" s="67">
        <v>23694</v>
      </c>
      <c r="G6" s="67">
        <v>5434</v>
      </c>
      <c r="H6" s="92"/>
      <c r="I6" s="92"/>
    </row>
    <row r="7" spans="1:9" x14ac:dyDescent="0.55000000000000004">
      <c r="A7" s="105">
        <v>44406</v>
      </c>
      <c r="B7" s="107" t="s">
        <v>305</v>
      </c>
      <c r="C7" s="67">
        <f t="shared" si="0"/>
        <v>30372</v>
      </c>
      <c r="D7" s="67">
        <v>9074</v>
      </c>
      <c r="E7" s="67">
        <v>23</v>
      </c>
      <c r="F7" s="67">
        <v>21242</v>
      </c>
      <c r="G7" s="67">
        <v>33</v>
      </c>
      <c r="H7" s="92"/>
      <c r="I7" s="92"/>
    </row>
    <row r="8" spans="1:9" x14ac:dyDescent="0.55000000000000004">
      <c r="A8" s="105">
        <v>44405</v>
      </c>
      <c r="B8" s="107" t="s">
        <v>306</v>
      </c>
      <c r="C8" s="67">
        <f t="shared" si="0"/>
        <v>30247</v>
      </c>
      <c r="D8" s="67">
        <v>11517</v>
      </c>
      <c r="E8" s="67">
        <v>283</v>
      </c>
      <c r="F8" s="67">
        <v>18441</v>
      </c>
      <c r="G8" s="67">
        <v>6</v>
      </c>
      <c r="H8" s="92"/>
      <c r="I8" s="92"/>
    </row>
    <row r="9" spans="1:9" x14ac:dyDescent="0.55000000000000004">
      <c r="A9" s="105">
        <v>44404</v>
      </c>
      <c r="B9" s="107" t="s">
        <v>295</v>
      </c>
      <c r="C9" s="67">
        <f t="shared" si="0"/>
        <v>42721</v>
      </c>
      <c r="D9" s="67">
        <v>7285</v>
      </c>
      <c r="E9" s="67">
        <v>9238</v>
      </c>
      <c r="F9" s="67">
        <v>19283</v>
      </c>
      <c r="G9" s="67">
        <v>6915</v>
      </c>
      <c r="H9" s="92"/>
      <c r="I9" s="92"/>
    </row>
    <row r="10" spans="1:9" x14ac:dyDescent="0.55000000000000004">
      <c r="A10" s="105">
        <v>44403</v>
      </c>
      <c r="B10" s="107" t="s">
        <v>294</v>
      </c>
      <c r="C10" s="67">
        <f t="shared" si="0"/>
        <v>69145</v>
      </c>
      <c r="D10" s="67">
        <v>20343</v>
      </c>
      <c r="E10" s="67">
        <v>5887</v>
      </c>
      <c r="F10" s="67">
        <v>40920</v>
      </c>
      <c r="G10" s="67">
        <v>1995</v>
      </c>
      <c r="H10" s="92"/>
      <c r="I10" s="92"/>
    </row>
    <row r="11" spans="1:9" x14ac:dyDescent="0.55000000000000004">
      <c r="A11" s="105">
        <v>44398</v>
      </c>
      <c r="B11" s="107" t="s">
        <v>306</v>
      </c>
      <c r="C11" s="67">
        <f t="shared" si="0"/>
        <v>46866</v>
      </c>
      <c r="D11" s="67">
        <v>371</v>
      </c>
      <c r="E11" s="67">
        <v>3619</v>
      </c>
      <c r="F11" s="67">
        <v>35406</v>
      </c>
      <c r="G11" s="67">
        <v>7470</v>
      </c>
      <c r="H11" s="92"/>
      <c r="I11" s="92"/>
    </row>
    <row r="12" spans="1:9" x14ac:dyDescent="0.55000000000000004">
      <c r="A12" s="105">
        <v>44397</v>
      </c>
      <c r="B12" s="107" t="s">
        <v>295</v>
      </c>
      <c r="C12" s="67">
        <f t="shared" si="0"/>
        <v>73571</v>
      </c>
      <c r="D12" s="67">
        <v>34550</v>
      </c>
      <c r="E12" s="67">
        <v>5981</v>
      </c>
      <c r="F12" s="67">
        <v>30208</v>
      </c>
      <c r="G12" s="67">
        <v>2832</v>
      </c>
      <c r="H12" s="92"/>
      <c r="I12" s="92"/>
    </row>
    <row r="13" spans="1:9" x14ac:dyDescent="0.55000000000000004">
      <c r="A13" s="105">
        <v>44396</v>
      </c>
      <c r="B13" s="107" t="s">
        <v>294</v>
      </c>
      <c r="C13" s="67">
        <f t="shared" si="0"/>
        <v>112168</v>
      </c>
      <c r="D13" s="67">
        <v>29457</v>
      </c>
      <c r="E13" s="67">
        <v>14740</v>
      </c>
      <c r="F13" s="67">
        <v>60294</v>
      </c>
      <c r="G13" s="67">
        <v>7677</v>
      </c>
      <c r="H13" s="92"/>
      <c r="I13" s="92"/>
    </row>
    <row r="14" spans="1:9" x14ac:dyDescent="0.55000000000000004">
      <c r="A14" s="105">
        <v>44393</v>
      </c>
      <c r="B14" s="107" t="s">
        <v>304</v>
      </c>
      <c r="C14" s="67">
        <f t="shared" si="0"/>
        <v>65454</v>
      </c>
      <c r="D14" s="67">
        <v>23717</v>
      </c>
      <c r="E14" s="67">
        <v>4551</v>
      </c>
      <c r="F14" s="67">
        <v>35455</v>
      </c>
      <c r="G14" s="67">
        <v>1731</v>
      </c>
      <c r="H14" s="92"/>
      <c r="I14" s="92"/>
    </row>
    <row r="15" spans="1:9" x14ac:dyDescent="0.55000000000000004">
      <c r="A15" s="105">
        <v>44392</v>
      </c>
      <c r="B15" s="107" t="s">
        <v>305</v>
      </c>
      <c r="C15" s="67">
        <f t="shared" si="0"/>
        <v>58287</v>
      </c>
      <c r="D15" s="67">
        <v>24563</v>
      </c>
      <c r="E15" s="67">
        <v>533</v>
      </c>
      <c r="F15" s="67">
        <v>31996</v>
      </c>
      <c r="G15" s="67">
        <v>1195</v>
      </c>
      <c r="H15" s="92"/>
      <c r="I15" s="92"/>
    </row>
    <row r="16" spans="1:9" x14ac:dyDescent="0.55000000000000004">
      <c r="A16" s="105">
        <v>44391</v>
      </c>
      <c r="B16" s="107" t="s">
        <v>306</v>
      </c>
      <c r="C16" s="67">
        <f t="shared" si="0"/>
        <v>62157</v>
      </c>
      <c r="D16" s="67">
        <v>22176</v>
      </c>
      <c r="E16" s="67">
        <v>178</v>
      </c>
      <c r="F16" s="67">
        <v>37839</v>
      </c>
      <c r="G16" s="67">
        <v>1964</v>
      </c>
      <c r="H16" s="92"/>
      <c r="I16" s="92"/>
    </row>
    <row r="17" spans="1:9" x14ac:dyDescent="0.55000000000000004">
      <c r="A17" s="105">
        <v>44390</v>
      </c>
      <c r="B17" s="107" t="s">
        <v>295</v>
      </c>
      <c r="C17" s="67">
        <f t="shared" si="0"/>
        <v>73445</v>
      </c>
      <c r="D17" s="67">
        <v>25653</v>
      </c>
      <c r="E17" s="67">
        <v>9453</v>
      </c>
      <c r="F17" s="67">
        <v>37198</v>
      </c>
      <c r="G17" s="67">
        <v>1141</v>
      </c>
      <c r="H17" s="92"/>
      <c r="I17" s="92"/>
    </row>
    <row r="18" spans="1:9" x14ac:dyDescent="0.55000000000000004">
      <c r="A18" s="105">
        <v>44389</v>
      </c>
      <c r="B18" s="107" t="s">
        <v>294</v>
      </c>
      <c r="C18" s="67">
        <f t="shared" si="0"/>
        <v>141584</v>
      </c>
      <c r="D18" s="67">
        <v>47667</v>
      </c>
      <c r="E18" s="67">
        <v>22048</v>
      </c>
      <c r="F18" s="67">
        <v>67841</v>
      </c>
      <c r="G18" s="67">
        <v>4028</v>
      </c>
      <c r="H18" s="92"/>
      <c r="I18" s="92"/>
    </row>
    <row r="19" spans="1:9" x14ac:dyDescent="0.55000000000000004">
      <c r="A19" s="105">
        <v>44386</v>
      </c>
      <c r="B19" s="107" t="s">
        <v>304</v>
      </c>
      <c r="C19" s="67">
        <f t="shared" si="0"/>
        <v>78312</v>
      </c>
      <c r="D19" s="67">
        <v>31738</v>
      </c>
      <c r="E19" s="67">
        <v>221</v>
      </c>
      <c r="F19" s="67">
        <v>44589</v>
      </c>
      <c r="G19" s="67">
        <v>1764</v>
      </c>
      <c r="H19" s="92"/>
      <c r="I19" s="92"/>
    </row>
    <row r="20" spans="1:9" x14ac:dyDescent="0.55000000000000004">
      <c r="A20" s="105">
        <v>44385</v>
      </c>
      <c r="B20" s="107" t="s">
        <v>305</v>
      </c>
      <c r="C20" s="67">
        <f t="shared" si="0"/>
        <v>83340</v>
      </c>
      <c r="D20" s="67">
        <v>34199</v>
      </c>
      <c r="E20" s="67">
        <v>2537</v>
      </c>
      <c r="F20" s="67">
        <v>44991</v>
      </c>
      <c r="G20" s="67">
        <v>1613</v>
      </c>
      <c r="H20" s="92"/>
      <c r="I20" s="92"/>
    </row>
    <row r="21" spans="1:9" x14ac:dyDescent="0.55000000000000004">
      <c r="A21" s="105">
        <v>44384</v>
      </c>
      <c r="B21" s="107" t="s">
        <v>306</v>
      </c>
      <c r="C21" s="67">
        <f t="shared" si="0"/>
        <v>76653</v>
      </c>
      <c r="D21" s="67">
        <v>28661</v>
      </c>
      <c r="E21" s="67">
        <v>2304</v>
      </c>
      <c r="F21" s="67">
        <v>44525</v>
      </c>
      <c r="G21" s="67">
        <v>1163</v>
      </c>
      <c r="H21" s="92"/>
      <c r="I21" s="92"/>
    </row>
    <row r="22" spans="1:9" x14ac:dyDescent="0.55000000000000004">
      <c r="A22" s="105">
        <v>44383</v>
      </c>
      <c r="B22" s="107" t="s">
        <v>295</v>
      </c>
      <c r="C22" s="67">
        <f t="shared" si="0"/>
        <v>99765</v>
      </c>
      <c r="D22" s="67">
        <v>45037</v>
      </c>
      <c r="E22" s="67">
        <v>1554</v>
      </c>
      <c r="F22" s="67">
        <v>52475</v>
      </c>
      <c r="G22" s="67">
        <v>699</v>
      </c>
      <c r="H22" s="92"/>
      <c r="I22" s="92"/>
    </row>
    <row r="23" spans="1:9" x14ac:dyDescent="0.55000000000000004">
      <c r="A23" s="105">
        <v>44382</v>
      </c>
      <c r="B23" s="107" t="s">
        <v>294</v>
      </c>
      <c r="C23" s="67">
        <f t="shared" si="0"/>
        <v>145089</v>
      </c>
      <c r="D23" s="67">
        <v>57890</v>
      </c>
      <c r="E23" s="67">
        <v>5788</v>
      </c>
      <c r="F23" s="67">
        <v>79320</v>
      </c>
      <c r="G23" s="67">
        <v>2091</v>
      </c>
      <c r="H23" s="92"/>
      <c r="I23" s="92"/>
    </row>
    <row r="24" spans="1:9" x14ac:dyDescent="0.55000000000000004">
      <c r="A24" s="105">
        <v>44379</v>
      </c>
      <c r="B24" s="107" t="s">
        <v>304</v>
      </c>
      <c r="C24" s="67">
        <f t="shared" si="0"/>
        <v>81824</v>
      </c>
      <c r="D24" s="67">
        <v>25406</v>
      </c>
      <c r="E24" s="67">
        <v>978</v>
      </c>
      <c r="F24" s="67">
        <v>55293</v>
      </c>
      <c r="G24" s="67">
        <v>147</v>
      </c>
      <c r="H24" s="92"/>
      <c r="I24" s="92"/>
    </row>
    <row r="25" spans="1:9" x14ac:dyDescent="0.55000000000000004">
      <c r="A25" s="105">
        <v>44378</v>
      </c>
      <c r="B25" s="107" t="s">
        <v>305</v>
      </c>
      <c r="C25" s="67">
        <f t="shared" si="0"/>
        <v>94797</v>
      </c>
      <c r="D25" s="67">
        <v>36346</v>
      </c>
      <c r="E25" s="67">
        <v>589</v>
      </c>
      <c r="F25" s="67">
        <v>57754</v>
      </c>
      <c r="G25" s="67">
        <v>108</v>
      </c>
      <c r="H25" s="92"/>
      <c r="I25" s="92"/>
    </row>
    <row r="26" spans="1:9" x14ac:dyDescent="0.55000000000000004">
      <c r="A26" s="105">
        <v>44377</v>
      </c>
      <c r="B26" s="107" t="s">
        <v>306</v>
      </c>
      <c r="C26" s="67">
        <f t="shared" si="0"/>
        <v>79179</v>
      </c>
      <c r="D26" s="67">
        <v>30313</v>
      </c>
      <c r="E26" s="67">
        <v>1788</v>
      </c>
      <c r="F26" s="67">
        <v>46697</v>
      </c>
      <c r="G26" s="67">
        <v>381</v>
      </c>
      <c r="H26" s="92"/>
      <c r="I26" s="92"/>
    </row>
    <row r="27" spans="1:9" x14ac:dyDescent="0.55000000000000004">
      <c r="A27" s="105">
        <v>44376</v>
      </c>
      <c r="B27" s="107" t="s">
        <v>295</v>
      </c>
      <c r="C27" s="67">
        <f t="shared" si="0"/>
        <v>94481</v>
      </c>
      <c r="D27" s="67">
        <v>36069</v>
      </c>
      <c r="E27" s="67">
        <v>3367</v>
      </c>
      <c r="F27" s="67">
        <v>53790</v>
      </c>
      <c r="G27" s="67">
        <v>1255</v>
      </c>
      <c r="H27" s="92"/>
      <c r="I27" s="92"/>
    </row>
    <row r="28" spans="1:9" x14ac:dyDescent="0.55000000000000004">
      <c r="A28" s="105">
        <v>44375</v>
      </c>
      <c r="B28" s="107" t="s">
        <v>294</v>
      </c>
      <c r="C28" s="67">
        <f t="shared" si="0"/>
        <v>159655</v>
      </c>
      <c r="D28" s="67">
        <v>71303</v>
      </c>
      <c r="E28" s="67">
        <v>7806</v>
      </c>
      <c r="F28" s="67">
        <v>80018</v>
      </c>
      <c r="G28" s="67">
        <v>528</v>
      </c>
      <c r="H28" s="92"/>
      <c r="I28" s="92"/>
    </row>
    <row r="29" spans="1:9" x14ac:dyDescent="0.55000000000000004">
      <c r="A29" s="105">
        <v>44372</v>
      </c>
      <c r="B29" s="107" t="s">
        <v>309</v>
      </c>
      <c r="C29" s="67">
        <f t="shared" si="0"/>
        <v>128355</v>
      </c>
      <c r="D29" s="67">
        <v>47766</v>
      </c>
      <c r="E29" s="67">
        <v>5529</v>
      </c>
      <c r="F29" s="67">
        <v>74926</v>
      </c>
      <c r="G29" s="67">
        <v>134</v>
      </c>
      <c r="H29" s="92"/>
      <c r="I29" s="92"/>
    </row>
    <row r="30" spans="1:9" x14ac:dyDescent="0.55000000000000004">
      <c r="A30" s="105">
        <v>44371</v>
      </c>
      <c r="B30" s="107" t="s">
        <v>320</v>
      </c>
      <c r="C30" s="67">
        <f t="shared" si="0"/>
        <v>109421</v>
      </c>
      <c r="D30" s="67">
        <v>43798</v>
      </c>
      <c r="E30" s="67">
        <v>1584</v>
      </c>
      <c r="F30" s="67">
        <v>63930</v>
      </c>
      <c r="G30" s="67">
        <v>109</v>
      </c>
      <c r="H30" s="92"/>
      <c r="I30" s="92"/>
    </row>
    <row r="31" spans="1:9" x14ac:dyDescent="0.55000000000000004">
      <c r="A31" s="105">
        <v>44370</v>
      </c>
      <c r="B31" s="107" t="s">
        <v>306</v>
      </c>
      <c r="C31" s="67">
        <f t="shared" si="0"/>
        <v>111486</v>
      </c>
      <c r="D31" s="67">
        <v>46971</v>
      </c>
      <c r="E31" s="67">
        <v>4683</v>
      </c>
      <c r="F31" s="67">
        <v>59733</v>
      </c>
      <c r="G31" s="67">
        <v>99</v>
      </c>
      <c r="H31" s="92"/>
      <c r="I31" s="92"/>
    </row>
    <row r="32" spans="1:9" x14ac:dyDescent="0.55000000000000004">
      <c r="A32" s="105">
        <v>44369</v>
      </c>
      <c r="B32" s="107" t="s">
        <v>295</v>
      </c>
      <c r="C32" s="67">
        <f t="shared" si="0"/>
        <v>94135</v>
      </c>
      <c r="D32" s="67">
        <v>44473</v>
      </c>
      <c r="E32" s="67">
        <v>1946</v>
      </c>
      <c r="F32" s="67">
        <v>47609</v>
      </c>
      <c r="G32" s="67">
        <v>107</v>
      </c>
      <c r="H32" s="92"/>
      <c r="I32" s="92"/>
    </row>
    <row r="33" spans="1:9" x14ac:dyDescent="0.55000000000000004">
      <c r="A33" s="105">
        <v>44368</v>
      </c>
      <c r="B33" s="107" t="s">
        <v>294</v>
      </c>
      <c r="C33" s="67">
        <f t="shared" si="0"/>
        <v>198780</v>
      </c>
      <c r="D33" s="67">
        <v>67154</v>
      </c>
      <c r="E33" s="67">
        <v>7843</v>
      </c>
      <c r="F33" s="67">
        <v>123679</v>
      </c>
      <c r="G33" s="67">
        <v>104</v>
      </c>
      <c r="H33" s="92"/>
      <c r="I33" s="92"/>
    </row>
    <row r="34" spans="1:9" x14ac:dyDescent="0.55000000000000004">
      <c r="A34" s="105">
        <v>44365</v>
      </c>
      <c r="B34" s="107" t="s">
        <v>304</v>
      </c>
      <c r="C34" s="67">
        <f t="shared" si="0"/>
        <v>125948</v>
      </c>
      <c r="D34" s="67">
        <v>50112</v>
      </c>
      <c r="E34" s="67">
        <v>2145</v>
      </c>
      <c r="F34" s="67">
        <v>73691</v>
      </c>
      <c r="G34" s="67">
        <v>0</v>
      </c>
      <c r="H34" s="92"/>
      <c r="I34" s="92"/>
    </row>
    <row r="35" spans="1:9" x14ac:dyDescent="0.55000000000000004">
      <c r="A35" s="105">
        <v>44364</v>
      </c>
      <c r="B35" s="107" t="s">
        <v>320</v>
      </c>
      <c r="C35" s="67">
        <f t="shared" si="0"/>
        <v>129330</v>
      </c>
      <c r="D35" s="67">
        <v>46926</v>
      </c>
      <c r="E35" s="67">
        <v>4611</v>
      </c>
      <c r="F35" s="67">
        <v>77793</v>
      </c>
      <c r="G35" s="67">
        <v>0</v>
      </c>
      <c r="H35" s="92"/>
      <c r="I35" s="92"/>
    </row>
    <row r="36" spans="1:9" x14ac:dyDescent="0.55000000000000004">
      <c r="A36" s="105">
        <v>44363</v>
      </c>
      <c r="B36" s="107" t="s">
        <v>306</v>
      </c>
      <c r="C36" s="67">
        <f t="shared" si="0"/>
        <v>118735</v>
      </c>
      <c r="D36" s="67">
        <v>43912</v>
      </c>
      <c r="E36" s="67">
        <v>2782</v>
      </c>
      <c r="F36" s="67">
        <v>72041</v>
      </c>
      <c r="G36" s="67">
        <v>0</v>
      </c>
      <c r="H36" s="92"/>
      <c r="I36" s="92"/>
    </row>
    <row r="37" spans="1:9" x14ac:dyDescent="0.55000000000000004">
      <c r="A37" s="105">
        <v>44362</v>
      </c>
      <c r="B37" s="107" t="s">
        <v>295</v>
      </c>
      <c r="C37" s="67">
        <f t="shared" si="0"/>
        <v>115363</v>
      </c>
      <c r="D37" s="67">
        <v>40459</v>
      </c>
      <c r="E37" s="67">
        <v>2956</v>
      </c>
      <c r="F37" s="67">
        <v>71948</v>
      </c>
      <c r="G37" s="67">
        <v>0</v>
      </c>
      <c r="H37" s="92"/>
      <c r="I37" s="92"/>
    </row>
    <row r="38" spans="1:9" x14ac:dyDescent="0.55000000000000004">
      <c r="A38" s="105">
        <v>44361</v>
      </c>
      <c r="B38" s="107" t="s">
        <v>294</v>
      </c>
      <c r="C38" s="67">
        <f t="shared" si="0"/>
        <v>214965</v>
      </c>
      <c r="D38" s="67">
        <v>85819</v>
      </c>
      <c r="E38" s="67">
        <v>5610</v>
      </c>
      <c r="F38" s="67">
        <v>123536</v>
      </c>
      <c r="G38" s="67">
        <v>0</v>
      </c>
      <c r="H38" s="92"/>
      <c r="I38" s="92"/>
    </row>
    <row r="39" spans="1:9" x14ac:dyDescent="0.55000000000000004">
      <c r="A39" s="105">
        <v>44358</v>
      </c>
      <c r="B39" s="107" t="s">
        <v>304</v>
      </c>
      <c r="C39" s="67">
        <f t="shared" si="0"/>
        <v>147983</v>
      </c>
      <c r="D39" s="67">
        <v>54834</v>
      </c>
      <c r="E39" s="67">
        <v>1669</v>
      </c>
      <c r="F39" s="67">
        <v>91480</v>
      </c>
      <c r="G39" s="67">
        <v>0</v>
      </c>
      <c r="H39" s="92"/>
      <c r="I39" s="92"/>
    </row>
    <row r="40" spans="1:9" x14ac:dyDescent="0.55000000000000004">
      <c r="A40" s="105">
        <v>44357</v>
      </c>
      <c r="B40" s="107" t="s">
        <v>305</v>
      </c>
      <c r="C40" s="67">
        <f t="shared" si="0"/>
        <v>136591</v>
      </c>
      <c r="D40" s="67">
        <v>52250</v>
      </c>
      <c r="E40" s="67">
        <v>1719</v>
      </c>
      <c r="F40" s="67">
        <v>82622</v>
      </c>
      <c r="G40" s="67">
        <v>0</v>
      </c>
      <c r="H40" s="92"/>
      <c r="I40" s="92"/>
    </row>
    <row r="41" spans="1:9" x14ac:dyDescent="0.55000000000000004">
      <c r="A41" s="105">
        <v>44356</v>
      </c>
      <c r="B41" s="107" t="s">
        <v>306</v>
      </c>
      <c r="C41" s="67">
        <f t="shared" si="0"/>
        <v>167384</v>
      </c>
      <c r="D41" s="67">
        <v>67694</v>
      </c>
      <c r="E41" s="67">
        <v>1047</v>
      </c>
      <c r="F41" s="67">
        <v>98643</v>
      </c>
      <c r="G41" s="67">
        <v>0</v>
      </c>
      <c r="H41" s="92"/>
      <c r="I41" s="92"/>
    </row>
    <row r="42" spans="1:9" x14ac:dyDescent="0.55000000000000004">
      <c r="A42" s="105">
        <v>44355</v>
      </c>
      <c r="B42" s="107" t="s">
        <v>295</v>
      </c>
      <c r="C42" s="67">
        <f t="shared" si="0"/>
        <v>161922</v>
      </c>
      <c r="D42" s="67">
        <v>71689</v>
      </c>
      <c r="E42" s="67">
        <v>990</v>
      </c>
      <c r="F42" s="67">
        <v>89243</v>
      </c>
      <c r="G42" s="67">
        <v>0</v>
      </c>
      <c r="H42" s="92"/>
      <c r="I42" s="92"/>
    </row>
    <row r="43" spans="1:9" x14ac:dyDescent="0.55000000000000004">
      <c r="A43" s="105">
        <v>44354</v>
      </c>
      <c r="B43" s="107" t="s">
        <v>294</v>
      </c>
      <c r="C43" s="67">
        <f t="shared" si="0"/>
        <v>239337</v>
      </c>
      <c r="D43" s="67">
        <v>104435</v>
      </c>
      <c r="E43" s="67">
        <v>2146</v>
      </c>
      <c r="F43" s="67">
        <v>132756</v>
      </c>
      <c r="G43" s="67">
        <v>0</v>
      </c>
      <c r="H43" s="92"/>
      <c r="I43" s="92"/>
    </row>
    <row r="44" spans="1:9" x14ac:dyDescent="0.55000000000000004">
      <c r="A44" s="105">
        <v>44351</v>
      </c>
      <c r="B44" s="107" t="s">
        <v>304</v>
      </c>
      <c r="C44" s="67">
        <f t="shared" si="0"/>
        <v>159203</v>
      </c>
      <c r="D44" s="67">
        <v>62634</v>
      </c>
      <c r="E44" s="67">
        <v>929</v>
      </c>
      <c r="F44" s="67">
        <v>95640</v>
      </c>
      <c r="G44" s="67">
        <v>0</v>
      </c>
      <c r="H44" s="92"/>
      <c r="I44" s="92"/>
    </row>
    <row r="45" spans="1:9" x14ac:dyDescent="0.55000000000000004">
      <c r="A45" s="70">
        <v>44350</v>
      </c>
      <c r="B45" s="104" t="s">
        <v>305</v>
      </c>
      <c r="C45" s="67">
        <f t="shared" si="0"/>
        <v>143157</v>
      </c>
      <c r="D45" s="67">
        <v>59654</v>
      </c>
      <c r="E45" s="67">
        <v>112</v>
      </c>
      <c r="F45" s="67">
        <v>83391</v>
      </c>
      <c r="G45" s="67">
        <v>0</v>
      </c>
      <c r="H45" s="92"/>
      <c r="I45" s="92"/>
    </row>
    <row r="46" spans="1:9" x14ac:dyDescent="0.55000000000000004">
      <c r="A46" s="70">
        <v>44349</v>
      </c>
      <c r="B46" s="104" t="s">
        <v>306</v>
      </c>
      <c r="C46" s="67">
        <f t="shared" si="0"/>
        <v>159126</v>
      </c>
      <c r="D46" s="67">
        <v>71140</v>
      </c>
      <c r="E46" s="67">
        <v>316</v>
      </c>
      <c r="F46" s="67">
        <v>87670</v>
      </c>
      <c r="G46" s="67">
        <v>0</v>
      </c>
      <c r="H46" s="92"/>
      <c r="I46" s="92"/>
    </row>
    <row r="47" spans="1:9" x14ac:dyDescent="0.55000000000000004">
      <c r="A47" s="70">
        <v>44348</v>
      </c>
      <c r="B47" s="104" t="s">
        <v>295</v>
      </c>
      <c r="C47" s="67">
        <f t="shared" si="0"/>
        <v>159057</v>
      </c>
      <c r="D47" s="67">
        <v>66264</v>
      </c>
      <c r="E47" s="67">
        <v>123</v>
      </c>
      <c r="F47" s="67">
        <v>92670</v>
      </c>
      <c r="G47" s="67">
        <v>0</v>
      </c>
      <c r="H47" s="92"/>
      <c r="I47" s="92"/>
    </row>
    <row r="48" spans="1:9" x14ac:dyDescent="0.55000000000000004">
      <c r="A48" s="70">
        <v>44347</v>
      </c>
      <c r="B48" s="104" t="s">
        <v>294</v>
      </c>
      <c r="C48" s="67">
        <f t="shared" si="0"/>
        <v>273255</v>
      </c>
      <c r="D48" s="67">
        <v>131423</v>
      </c>
      <c r="E48" s="67">
        <v>582</v>
      </c>
      <c r="F48" s="67">
        <v>141250</v>
      </c>
      <c r="G48" s="67">
        <v>0</v>
      </c>
      <c r="H48" s="92"/>
      <c r="I48" s="92"/>
    </row>
    <row r="49" spans="1:9" x14ac:dyDescent="0.55000000000000004">
      <c r="A49" s="70">
        <v>44344</v>
      </c>
      <c r="B49" s="104" t="s">
        <v>304</v>
      </c>
      <c r="C49" s="67">
        <f t="shared" si="0"/>
        <v>164516</v>
      </c>
      <c r="D49" s="67">
        <v>87584</v>
      </c>
      <c r="E49" s="67">
        <v>157</v>
      </c>
      <c r="F49" s="67">
        <v>76775</v>
      </c>
      <c r="G49" s="67">
        <v>0</v>
      </c>
      <c r="H49" s="92"/>
      <c r="I49" s="92"/>
    </row>
    <row r="50" spans="1:9" x14ac:dyDescent="0.55000000000000004">
      <c r="A50" s="70">
        <v>44343</v>
      </c>
      <c r="B50" s="104" t="s">
        <v>305</v>
      </c>
      <c r="C50" s="67">
        <f t="shared" si="0"/>
        <v>145149</v>
      </c>
      <c r="D50" s="67">
        <v>84217</v>
      </c>
      <c r="E50" s="67">
        <v>40</v>
      </c>
      <c r="F50" s="67">
        <v>60892</v>
      </c>
      <c r="G50" s="67">
        <v>0</v>
      </c>
      <c r="H50" s="92"/>
      <c r="I50" s="92"/>
    </row>
    <row r="51" spans="1:9" x14ac:dyDescent="0.55000000000000004">
      <c r="A51" s="70">
        <v>44342</v>
      </c>
      <c r="B51" s="104" t="s">
        <v>306</v>
      </c>
      <c r="C51" s="67">
        <f t="shared" si="0"/>
        <v>142589</v>
      </c>
      <c r="D51" s="67">
        <v>93243</v>
      </c>
      <c r="E51" s="67">
        <v>172</v>
      </c>
      <c r="F51" s="67">
        <v>49174</v>
      </c>
      <c r="G51" s="67">
        <v>0</v>
      </c>
      <c r="H51" s="92"/>
      <c r="I51" s="92"/>
    </row>
    <row r="52" spans="1:9" x14ac:dyDescent="0.55000000000000004">
      <c r="A52" s="70">
        <v>44341</v>
      </c>
      <c r="B52" s="104" t="s">
        <v>295</v>
      </c>
      <c r="C52" s="67">
        <f t="shared" si="0"/>
        <v>139652</v>
      </c>
      <c r="D52" s="67">
        <v>87114</v>
      </c>
      <c r="E52" s="67">
        <v>476</v>
      </c>
      <c r="F52" s="67">
        <v>52062</v>
      </c>
      <c r="G52" s="67">
        <v>0</v>
      </c>
      <c r="H52" s="92"/>
      <c r="I52" s="92"/>
    </row>
    <row r="53" spans="1:9" x14ac:dyDescent="0.55000000000000004">
      <c r="A53" s="70">
        <v>44340</v>
      </c>
      <c r="B53" s="104" t="s">
        <v>294</v>
      </c>
      <c r="C53" s="67">
        <f t="shared" si="0"/>
        <v>330589</v>
      </c>
      <c r="D53" s="67">
        <v>136491</v>
      </c>
      <c r="E53" s="67">
        <v>269</v>
      </c>
      <c r="F53" s="67">
        <v>193829</v>
      </c>
      <c r="G53" s="67">
        <v>0</v>
      </c>
      <c r="H53" s="92"/>
      <c r="I53" s="92"/>
    </row>
    <row r="54" spans="1:9" x14ac:dyDescent="0.55000000000000004">
      <c r="A54" s="70">
        <v>44337</v>
      </c>
      <c r="B54" s="104" t="s">
        <v>304</v>
      </c>
      <c r="C54" s="67">
        <f t="shared" si="0"/>
        <v>249021</v>
      </c>
      <c r="D54" s="67">
        <v>99918</v>
      </c>
      <c r="E54" s="67"/>
      <c r="F54" s="67">
        <v>149103</v>
      </c>
      <c r="G54" s="67"/>
      <c r="H54" s="92"/>
      <c r="I54" s="92"/>
    </row>
    <row r="55" spans="1:9" x14ac:dyDescent="0.55000000000000004">
      <c r="A55" s="70">
        <v>44336</v>
      </c>
      <c r="B55" s="104" t="s">
        <v>305</v>
      </c>
      <c r="C55" s="67">
        <f t="shared" si="0"/>
        <v>190533</v>
      </c>
      <c r="D55" s="67">
        <v>81422</v>
      </c>
      <c r="E55" s="67"/>
      <c r="F55" s="67">
        <v>109111</v>
      </c>
      <c r="G55" s="67"/>
      <c r="H55" s="92"/>
      <c r="I55" s="92"/>
    </row>
    <row r="56" spans="1:9" x14ac:dyDescent="0.55000000000000004">
      <c r="A56" s="70">
        <v>44335</v>
      </c>
      <c r="B56" s="104" t="s">
        <v>306</v>
      </c>
      <c r="C56" s="67">
        <f t="shared" si="0"/>
        <v>267866</v>
      </c>
      <c r="D56" s="67">
        <v>88163</v>
      </c>
      <c r="E56" s="67"/>
      <c r="F56" s="67">
        <v>179703</v>
      </c>
      <c r="G56" s="67"/>
      <c r="H56" s="92"/>
      <c r="I56" s="92"/>
    </row>
    <row r="57" spans="1:9" x14ac:dyDescent="0.55000000000000004">
      <c r="A57" s="70">
        <v>44334</v>
      </c>
      <c r="B57" s="104" t="s">
        <v>295</v>
      </c>
      <c r="C57" s="67">
        <f t="shared" si="0"/>
        <v>250244</v>
      </c>
      <c r="D57" s="67">
        <v>94577</v>
      </c>
      <c r="E57" s="67"/>
      <c r="F57" s="67">
        <v>155667</v>
      </c>
      <c r="G57" s="67"/>
      <c r="H57" s="92"/>
      <c r="I57" s="92"/>
    </row>
    <row r="58" spans="1:9" x14ac:dyDescent="0.55000000000000004">
      <c r="A58" s="70">
        <v>44333</v>
      </c>
      <c r="B58" s="104" t="s">
        <v>294</v>
      </c>
      <c r="C58" s="67">
        <f t="shared" si="0"/>
        <v>349566</v>
      </c>
      <c r="D58" s="67">
        <v>133843</v>
      </c>
      <c r="E58" s="67"/>
      <c r="F58" s="67">
        <v>215723</v>
      </c>
      <c r="G58" s="67"/>
      <c r="H58" s="92"/>
      <c r="I58" s="92"/>
    </row>
    <row r="59" spans="1:9" x14ac:dyDescent="0.55000000000000004">
      <c r="A59" s="70">
        <v>44330</v>
      </c>
      <c r="B59" s="104" t="s">
        <v>304</v>
      </c>
      <c r="C59" s="67">
        <f t="shared" si="0"/>
        <v>242878</v>
      </c>
      <c r="D59" s="67">
        <v>99493</v>
      </c>
      <c r="E59" s="67"/>
      <c r="F59" s="67">
        <v>143385</v>
      </c>
      <c r="G59" s="67"/>
      <c r="H59" s="92"/>
      <c r="I59" s="92"/>
    </row>
    <row r="60" spans="1:9" x14ac:dyDescent="0.55000000000000004">
      <c r="A60" s="70">
        <v>44329</v>
      </c>
      <c r="B60" s="104" t="s">
        <v>305</v>
      </c>
      <c r="C60" s="67">
        <f t="shared" si="0"/>
        <v>219139</v>
      </c>
      <c r="D60" s="67">
        <v>93429</v>
      </c>
      <c r="E60" s="67"/>
      <c r="F60" s="67">
        <v>125710</v>
      </c>
      <c r="G60" s="67"/>
      <c r="H60" s="92"/>
      <c r="I60" s="92"/>
    </row>
    <row r="61" spans="1:9" x14ac:dyDescent="0.55000000000000004">
      <c r="A61" s="70">
        <v>44328</v>
      </c>
      <c r="B61" s="104" t="s">
        <v>306</v>
      </c>
      <c r="C61" s="67">
        <f t="shared" si="0"/>
        <v>181720</v>
      </c>
      <c r="D61" s="67">
        <v>82959</v>
      </c>
      <c r="E61" s="67"/>
      <c r="F61" s="67">
        <v>98761</v>
      </c>
      <c r="G61" s="67"/>
      <c r="H61" s="92"/>
      <c r="I61" s="92"/>
    </row>
    <row r="62" spans="1:9" x14ac:dyDescent="0.55000000000000004">
      <c r="A62" s="70">
        <v>44327</v>
      </c>
      <c r="B62" s="104" t="s">
        <v>307</v>
      </c>
      <c r="C62" s="67">
        <f t="shared" si="0"/>
        <v>168738</v>
      </c>
      <c r="D62" s="67">
        <v>90287</v>
      </c>
      <c r="E62" s="67"/>
      <c r="F62" s="67">
        <v>78451</v>
      </c>
      <c r="G62" s="67"/>
      <c r="H62" s="92"/>
      <c r="I62" s="92"/>
    </row>
    <row r="63" spans="1:9" x14ac:dyDescent="0.55000000000000004">
      <c r="A63" s="70">
        <v>44326</v>
      </c>
      <c r="B63" s="104" t="s">
        <v>294</v>
      </c>
      <c r="C63" s="67">
        <f t="shared" si="0"/>
        <v>223504</v>
      </c>
      <c r="D63" s="67">
        <v>155255</v>
      </c>
      <c r="E63" s="67"/>
      <c r="F63" s="67">
        <v>68249</v>
      </c>
      <c r="G63" s="67"/>
      <c r="H63" s="92"/>
      <c r="I63" s="92"/>
    </row>
    <row r="64" spans="1:9" x14ac:dyDescent="0.55000000000000004">
      <c r="A64" s="70">
        <v>44323</v>
      </c>
      <c r="B64" s="104" t="s">
        <v>304</v>
      </c>
      <c r="C64" s="67">
        <f t="shared" si="0"/>
        <v>140344</v>
      </c>
      <c r="D64" s="67">
        <v>97165</v>
      </c>
      <c r="E64" s="67"/>
      <c r="F64" s="67">
        <v>43179</v>
      </c>
      <c r="G64" s="67"/>
      <c r="H64" s="92"/>
      <c r="I64" s="92"/>
    </row>
    <row r="65" spans="1:9" x14ac:dyDescent="0.55000000000000004">
      <c r="A65" s="70">
        <v>44322</v>
      </c>
      <c r="B65" s="104" t="s">
        <v>305</v>
      </c>
      <c r="C65" s="67">
        <f t="shared" si="0"/>
        <v>331914</v>
      </c>
      <c r="D65" s="67">
        <v>268978</v>
      </c>
      <c r="E65" s="67"/>
      <c r="F65" s="67">
        <v>62936</v>
      </c>
      <c r="G65" s="67"/>
      <c r="H65" s="92"/>
      <c r="I65" s="92"/>
    </row>
    <row r="66" spans="1:9" x14ac:dyDescent="0.55000000000000004">
      <c r="A66" s="70">
        <v>44316</v>
      </c>
      <c r="B66" s="104" t="s">
        <v>304</v>
      </c>
      <c r="C66" s="67">
        <f t="shared" si="0"/>
        <v>274907</v>
      </c>
      <c r="D66" s="67">
        <v>227667</v>
      </c>
      <c r="E66" s="67"/>
      <c r="F66" s="67">
        <v>47240</v>
      </c>
      <c r="G66" s="67"/>
      <c r="H66" s="92"/>
      <c r="I66" s="92"/>
    </row>
    <row r="67" spans="1:9" x14ac:dyDescent="0.55000000000000004">
      <c r="A67" s="70">
        <v>44314</v>
      </c>
      <c r="B67" s="104" t="s">
        <v>306</v>
      </c>
      <c r="C67" s="67">
        <f t="shared" si="0"/>
        <v>238273</v>
      </c>
      <c r="D67" s="67">
        <v>194005</v>
      </c>
      <c r="E67" s="67"/>
      <c r="F67" s="67">
        <v>44268</v>
      </c>
      <c r="G67" s="67"/>
      <c r="H67" s="92"/>
      <c r="I67" s="92"/>
    </row>
    <row r="68" spans="1:9" x14ac:dyDescent="0.55000000000000004">
      <c r="A68" s="70">
        <v>44313</v>
      </c>
      <c r="B68" s="104" t="s">
        <v>295</v>
      </c>
      <c r="C68" s="67">
        <f t="shared" si="0"/>
        <v>203174</v>
      </c>
      <c r="D68" s="67">
        <v>172069</v>
      </c>
      <c r="E68" s="67"/>
      <c r="F68" s="67">
        <v>31105</v>
      </c>
      <c r="G68" s="67"/>
      <c r="H68" s="92"/>
      <c r="I68" s="92"/>
    </row>
    <row r="69" spans="1:9" x14ac:dyDescent="0.55000000000000004">
      <c r="A69" s="70">
        <v>44312</v>
      </c>
      <c r="B69" s="104" t="s">
        <v>308</v>
      </c>
      <c r="C69" s="67">
        <f t="shared" ref="C69:C99" si="1">SUM(D69:G69)</f>
        <v>263328</v>
      </c>
      <c r="D69" s="67">
        <v>221677</v>
      </c>
      <c r="E69" s="67"/>
      <c r="F69" s="67">
        <v>41651</v>
      </c>
      <c r="G69" s="67"/>
      <c r="H69" s="92"/>
      <c r="I69" s="92"/>
    </row>
    <row r="70" spans="1:9" x14ac:dyDescent="0.55000000000000004">
      <c r="A70" s="70">
        <v>44309</v>
      </c>
      <c r="B70" s="104" t="s">
        <v>309</v>
      </c>
      <c r="C70" s="67">
        <f t="shared" si="1"/>
        <v>177672</v>
      </c>
      <c r="D70" s="67">
        <v>147989</v>
      </c>
      <c r="E70" s="67"/>
      <c r="F70" s="67">
        <v>29683</v>
      </c>
      <c r="G70" s="67"/>
      <c r="H70" s="92"/>
      <c r="I70" s="92"/>
    </row>
    <row r="71" spans="1:9" x14ac:dyDescent="0.55000000000000004">
      <c r="A71" s="70">
        <v>44308</v>
      </c>
      <c r="B71" s="104" t="s">
        <v>310</v>
      </c>
      <c r="C71" s="67">
        <f t="shared" si="1"/>
        <v>150489</v>
      </c>
      <c r="D71" s="67">
        <v>128634</v>
      </c>
      <c r="E71" s="67"/>
      <c r="F71" s="67">
        <v>21855</v>
      </c>
      <c r="G71" s="67"/>
      <c r="H71" s="92"/>
      <c r="I71" s="92"/>
    </row>
    <row r="72" spans="1:9" x14ac:dyDescent="0.55000000000000004">
      <c r="A72" s="70">
        <v>44307</v>
      </c>
      <c r="B72" s="104" t="s">
        <v>311</v>
      </c>
      <c r="C72" s="67">
        <f t="shared" si="1"/>
        <v>152884</v>
      </c>
      <c r="D72" s="67">
        <v>126188</v>
      </c>
      <c r="E72" s="67"/>
      <c r="F72" s="67">
        <v>26696</v>
      </c>
      <c r="G72" s="67"/>
      <c r="H72" s="92"/>
      <c r="I72" s="92"/>
    </row>
    <row r="73" spans="1:9" x14ac:dyDescent="0.55000000000000004">
      <c r="A73" s="70">
        <v>44306</v>
      </c>
      <c r="B73" s="104" t="s">
        <v>295</v>
      </c>
      <c r="C73" s="67">
        <f t="shared" si="1"/>
        <v>126419</v>
      </c>
      <c r="D73" s="67">
        <v>98622</v>
      </c>
      <c r="E73" s="67"/>
      <c r="F73" s="67">
        <v>27797</v>
      </c>
      <c r="G73" s="67"/>
      <c r="H73" s="92"/>
      <c r="I73" s="92"/>
    </row>
    <row r="74" spans="1:9" x14ac:dyDescent="0.55000000000000004">
      <c r="A74" s="79">
        <v>44305</v>
      </c>
      <c r="B74" s="69" t="str">
        <f t="shared" ref="B74:B79" si="2">"("&amp;TEXT(A74,"aaa")&amp;")"</f>
        <v>(月)</v>
      </c>
      <c r="C74" s="67">
        <f t="shared" si="1"/>
        <v>119032</v>
      </c>
      <c r="D74" s="67">
        <v>64725</v>
      </c>
      <c r="E74" s="67"/>
      <c r="F74" s="67">
        <v>54307</v>
      </c>
      <c r="G74" s="67"/>
      <c r="H74" s="92"/>
      <c r="I74" s="92"/>
    </row>
    <row r="75" spans="1:9" x14ac:dyDescent="0.55000000000000004">
      <c r="A75" s="70">
        <v>44302</v>
      </c>
      <c r="B75" s="69" t="str">
        <f t="shared" si="2"/>
        <v>(金)</v>
      </c>
      <c r="C75" s="67">
        <f t="shared" si="1"/>
        <v>69687</v>
      </c>
      <c r="D75" s="67">
        <v>29696</v>
      </c>
      <c r="E75" s="67"/>
      <c r="F75" s="67">
        <v>39991</v>
      </c>
      <c r="G75" s="67"/>
      <c r="H75" s="92"/>
      <c r="I75" s="92"/>
    </row>
    <row r="76" spans="1:9" x14ac:dyDescent="0.55000000000000004">
      <c r="A76" s="70">
        <v>44301</v>
      </c>
      <c r="B76" s="69" t="str">
        <f t="shared" si="2"/>
        <v>(木)</v>
      </c>
      <c r="C76" s="67">
        <f t="shared" si="1"/>
        <v>52620</v>
      </c>
      <c r="D76" s="67">
        <v>16637</v>
      </c>
      <c r="E76" s="67"/>
      <c r="F76" s="67">
        <v>35983</v>
      </c>
      <c r="G76" s="67"/>
      <c r="H76" s="92"/>
      <c r="I76" s="92"/>
    </row>
    <row r="77" spans="1:9" x14ac:dyDescent="0.55000000000000004">
      <c r="A77" s="70">
        <v>44300</v>
      </c>
      <c r="B77" s="69" t="str">
        <f t="shared" si="2"/>
        <v>(水)</v>
      </c>
      <c r="C77" s="67">
        <f t="shared" si="1"/>
        <v>50996</v>
      </c>
      <c r="D77" s="67">
        <v>9569</v>
      </c>
      <c r="E77" s="67"/>
      <c r="F77" s="67">
        <v>41427</v>
      </c>
      <c r="G77" s="67"/>
      <c r="H77" s="92"/>
      <c r="I77" s="92"/>
    </row>
    <row r="78" spans="1:9" x14ac:dyDescent="0.55000000000000004">
      <c r="A78" s="68">
        <v>44299</v>
      </c>
      <c r="B78" s="69" t="str">
        <f t="shared" si="2"/>
        <v>(火)</v>
      </c>
      <c r="C78" s="67">
        <f t="shared" ref="C78:C79" si="3">SUM(D78:G78)</f>
        <v>53986</v>
      </c>
      <c r="D78" s="67">
        <v>13896</v>
      </c>
      <c r="E78" s="67"/>
      <c r="F78" s="67">
        <v>40090</v>
      </c>
      <c r="G78" s="67"/>
      <c r="H78" s="92"/>
      <c r="I78" s="92"/>
    </row>
    <row r="79" spans="1:9" x14ac:dyDescent="0.55000000000000004">
      <c r="A79" s="68">
        <v>44298</v>
      </c>
      <c r="B79" s="69" t="str">
        <f t="shared" si="2"/>
        <v>(月)</v>
      </c>
      <c r="C79" s="67">
        <f t="shared" si="3"/>
        <v>96936</v>
      </c>
      <c r="D79" s="67">
        <v>26850</v>
      </c>
      <c r="E79" s="67"/>
      <c r="F79" s="67">
        <v>70086</v>
      </c>
      <c r="G79" s="67"/>
      <c r="H79" s="92"/>
      <c r="I79" s="92"/>
    </row>
    <row r="80" spans="1:9" x14ac:dyDescent="0.55000000000000004">
      <c r="A80" s="90"/>
      <c r="B80" s="91"/>
      <c r="C80" s="91"/>
      <c r="D80" s="91"/>
      <c r="E80" s="91"/>
      <c r="F80" s="91"/>
      <c r="G80" s="92"/>
      <c r="H80" s="92"/>
    </row>
    <row r="81" spans="1:11" x14ac:dyDescent="0.55000000000000004">
      <c r="A81" s="93" t="s">
        <v>325</v>
      </c>
      <c r="B81" s="92"/>
      <c r="C81" s="92"/>
      <c r="D81" s="92"/>
      <c r="E81" s="92"/>
      <c r="F81" s="92"/>
      <c r="G81" s="93"/>
      <c r="H81" s="92"/>
    </row>
    <row r="82" spans="1:11" x14ac:dyDescent="0.55000000000000004">
      <c r="A82" s="76" t="s">
        <v>321</v>
      </c>
      <c r="B82" s="93"/>
      <c r="C82" s="93"/>
      <c r="D82" s="93"/>
      <c r="E82" s="93"/>
      <c r="F82" s="93"/>
      <c r="H82" s="92"/>
    </row>
    <row r="83" spans="1:11" x14ac:dyDescent="0.55000000000000004">
      <c r="A83" s="76" t="s">
        <v>335</v>
      </c>
      <c r="B83" s="93"/>
      <c r="C83" s="93"/>
      <c r="D83" s="93"/>
      <c r="E83" s="93"/>
      <c r="F83" s="93"/>
      <c r="H83" s="92"/>
    </row>
    <row r="84" spans="1:11" x14ac:dyDescent="0.55000000000000004">
      <c r="A84" s="76" t="s">
        <v>336</v>
      </c>
      <c r="B84" s="93"/>
      <c r="C84" s="93"/>
      <c r="D84" s="93"/>
      <c r="E84" s="93"/>
      <c r="F84" s="93"/>
      <c r="H84" s="92"/>
    </row>
    <row r="85" spans="1:11" x14ac:dyDescent="0.55000000000000004">
      <c r="A85" s="76" t="s">
        <v>322</v>
      </c>
      <c r="H85" s="92"/>
    </row>
    <row r="86" spans="1:11" x14ac:dyDescent="0.55000000000000004">
      <c r="A86" s="76" t="s">
        <v>323</v>
      </c>
      <c r="H86" s="92"/>
    </row>
    <row r="87" spans="1:11" x14ac:dyDescent="0.55000000000000004">
      <c r="A87" s="76" t="s">
        <v>324</v>
      </c>
      <c r="H87" s="92"/>
      <c r="I87" s="94"/>
      <c r="J87" s="94"/>
      <c r="K87" s="94"/>
    </row>
    <row r="88" spans="1:11" x14ac:dyDescent="0.55000000000000004">
      <c r="H88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2021-08-03T14:27:21Z</dcterms:modified>
</cp:coreProperties>
</file>