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8AAC911-AFE8-4D73-B054-A35762DE9D53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1" i="9" l="1"/>
  <c r="B51" i="9"/>
  <c r="C50" i="9"/>
  <c r="B50" i="9"/>
  <c r="C49" i="9"/>
  <c r="B49" i="9"/>
  <c r="C48" i="9"/>
  <c r="B48" i="9"/>
  <c r="C47" i="9"/>
  <c r="B47" i="9"/>
  <c r="C46" i="9"/>
  <c r="B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<sst xmlns="http://schemas.openxmlformats.org/spreadsheetml/2006/main" count="30234" uniqueCount="343">
  <si>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</si>
  <si>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</si>
  <si>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</si>
  <si>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</si>
  <si>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</si>
  <si>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</si>
  <si>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</si>
  <si>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</si>
  <si>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</si>
  <si>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</si>
  <si>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</si>
  <si>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</si>
  <si>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</si>
  <si>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</si>
  <si>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</si>
  <si>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</si>
  <si>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</si>
  <si>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</si>
  <si>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</si>
  <si>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</si>
  <si>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</si>
  <si>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</si>
  <si>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</si>
  <si>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</si>
  <si>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</si>
  <si>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</si>
  <si>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</si>
  <si>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</si>
  <si>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</si>
  <si>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</si>
  <si>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</si>
  <si>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</si>
  <si>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</si>
  <si>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</si>
  <si>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</si>
  <si>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</si>
  <si>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</si>
  <si>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</si>
  <si>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</si>
  <si>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</si>
  <si>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</si>
  <si>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</si>
  <si>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</si>
  <si>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</si>
  <si>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</si>
  <si>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</si>
  <si>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</si>
  <si>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</si>
  <si>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</si>
  <si>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</si>
  <si>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</si>
  <si>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</si>
  <si>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</si>
  <si>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</si>
  <si>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</si>
  <si>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</si>
  <si>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</si>
  <si>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</si>
  <si>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</si>
  <si>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</si>
  <si>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</si>
  <si>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</si>
  <si>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</si>
  <si>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</si>
  <si>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</si>
  <si>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</si>
  <si>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</si>
  <si>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</si>
  <si>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</si>
  <si>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</si>
  <si>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</si>
  <si>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</si>
  <si>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</si>
  <si>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</si>
  <si>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</si>
  <si>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</si>
  <si>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</si>
  <si>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</si>
  <si>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</si>
  <si>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</si>
  <si>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</si>
  <si>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</si>
  <si>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</si>
  <si>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</si>
  <si>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</si>
  <si>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</si>
  <si>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</si>
  <si>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</si>
  <si>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</si>
  <si>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</si>
  <si>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</si>
  <si>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</si>
  <si>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</si>
  <si>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</si>
  <si>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</si>
  <si>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</si>
  <si>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</si>
  <si>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</si>
  <si>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</si>
  <si>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</si>
  <si>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</si>
  <si>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</si>
  <si>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</si>
  <si>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</si>
  <si>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</si>
  <si>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</si>
  <si>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</si>
  <si>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</si>
  <si>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</si>
  <si>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</si>
  <si>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</si>
  <si>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</si>
  <si>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</si>
  <si>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</si>
  <si>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</si>
  <si>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</si>
  <si>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</si>
  <si>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</si>
  <si>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</si>
  <si>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</si>
  <si>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</si>
  <si>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</si>
  <si>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</si>
  <si>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</si>
  <si>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</si>
  <si>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</si>
  <si>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</si>
  <si>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</si>
  <si>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</si>
  <si>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</si>
  <si>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</si>
  <si>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</si>
  <si>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</si>
  <si>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</si>
  <si>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</si>
  <si>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</si>
  <si>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</si>
  <si>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</si>
  <si>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</si>
  <si>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</si>
  <si>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</si>
  <si>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</si>
  <si>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</si>
  <si>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</si>
  <si>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</si>
  <si>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</si>
  <si>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</si>
  <si>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</si>
  <si>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</si>
  <si>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</si>
  <si>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</si>
  <si>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</si>
  <si>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</si>
  <si>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</si>
  <si>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</si>
  <si>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</si>
  <si>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</si>
  <si>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</si>
  <si>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</si>
  <si>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</si>
  <si>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</si>
  <si>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</si>
  <si>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</si>
  <si>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</si>
  <si>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</si>
  <si>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</si>
  <si>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</si>
  <si>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</si>
  <si>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</si>
  <si>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</si>
  <si>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</si>
  <si>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</si>
  <si>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</si>
  <si>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</si>
  <si>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</si>
  <si>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</si>
  <si>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</si>
  <si>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</si>
  <si>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</si>
  <si>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</si>
  <si>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</si>
  <si>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</si>
  <si>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</si>
  <si>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</si>
  <si>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</si>
  <si>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</si>
  <si>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</si>
  <si>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</si>
  <si>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</si>
  <si>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</si>
  <si>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</si>
  <si>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</si>
  <si>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</si>
  <si>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</si>
  <si>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</si>
  <si>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</si>
  <si>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</si>
  <si>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</si>
  <si>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</si>
  <si>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</si>
  <si>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</si>
  <si>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</si>
  <si>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</si>
  <si>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</si>
  <si>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</si>
  <si>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</si>
  <si>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</si>
  <si>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</si>
  <si>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</si>
  <si>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</si>
  <si>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</si>
  <si>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</si>
  <si>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</si>
  <si>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</si>
  <si>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</si>
  <si>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</si>
  <si>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</si>
  <si>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</si>
  <si>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</si>
  <si>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</si>
  <si>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</si>
  <si>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</si>
  <si>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</si>
  <si>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</si>
  <si>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</si>
  <si>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</si>
  <si>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</si>
  <si>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</si>
  <si>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</si>
  <si>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</si>
  <si>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</si>
  <si>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</si>
  <si>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</si>
  <si>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</si>
  <si>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</si>
  <si>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</si>
  <si>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</si>
  <si>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</si>
  <si>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</si>
  <si>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</si>
  <si>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</si>
  <si>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</si>
  <si>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</si>
  <si>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</si>
  <si>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</si>
  <si>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</si>
  <si>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</si>
  <si>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</si>
  <si>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</si>
  <si>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</si>
  <si>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</si>
  <si>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</si>
  <si>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</si>
  <si>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</si>
  <si>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</si>
  <si>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</si>
  <si>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</si>
  <si>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</si>
  <si>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</si>
  <si>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</si>
  <si>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</si>
  <si>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</si>
  <si>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</si>
  <si>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</si>
  <si>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</si>
  <si>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</si>
  <si>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</si>
  <si>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</si>
  <si>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</si>
  <si>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</si>
  <si>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</si>
  <si>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</si>
  <si>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</si>
  <si>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</si>
  <si>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</si>
  <si>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</si>
  <si>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</si>
  <si>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</si>
  <si>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</si>
  <si>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</si>
  <si>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</si>
  <si>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</si>
  <si>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</si>
  <si>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</si>
  <si>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</si>
  <si>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</si>
  <si>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</si>
  <si>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</si>
  <si>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</si>
  <si>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</si>
  <si>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</si>
  <si>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</si>
  <si>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</si>
  <si>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</si>
  <si>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</si>
  <si>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</si>
  <si>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</si>
  <si>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</si>
  <si>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</si>
  <si>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</si>
  <si>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</si>
  <si>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</si>
  <si>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</si>
  <si>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</si>
  <si>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</si>
  <si>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</si>
  <si>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</si>
  <si>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</si>
  <si>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</si>
  <si>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</si>
  <si>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</si>
  <si>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</si>
  <si>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</si>
  <si>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</si>
  <si>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</si>
  <si>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</si>
  <si>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</si>
  <si>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</si>
  <si>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</si>
  <si>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</si>
  <si>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</si>
  <si>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</si>
  <si>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(水)</t>
  </si>
  <si>
    <t>(火)</t>
  </si>
  <si>
    <t>(月)</t>
  </si>
  <si>
    <t>(日)</t>
  </si>
  <si>
    <t>(土)</t>
  </si>
  <si>
    <t>(金)</t>
  </si>
  <si>
    <t>(木)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</si>
  <si>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</si>
  <si>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</si>
  <si>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</si>
  <si>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</si>
  <si>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</si>
  <si>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</si>
  <si>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</si>
  <si>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</si>
  <si>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（6月18日時点）</t>
    <rPh sb="2" eb="3">
      <t>ゲツ</t>
    </rPh>
    <rPh sb="5" eb="6">
      <t>ニチ</t>
    </rPh>
    <rPh sb="6" eb="8">
      <t>ジテン</t>
    </rPh>
    <phoneticPr fontId="1"/>
  </si>
  <si>
    <t>注：ワクチン接種円滑化システム（V-SYS）への報告（17時時点）を集計（高齢者等を除く）。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0" eb="41">
      <t>トウ</t>
    </rPh>
    <rPh sb="42" eb="43">
      <t>ノゾ</t>
    </rPh>
    <phoneticPr fontId="1"/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</si>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</sst>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  <font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26" fillId="0" borderId="6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  <xf numFmtId="14" fontId="31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69"/>
  <sheetViews>
    <sheetView workbookViewId="0">
      <pane ySplit="1" topLeftCell="A1460" activePane="bottomLeft" state="frozen"/>
      <selection activeCell="A1470" sqref="A1470"/>
      <selection pane="bottomLeft" activeCell="A1470" sqref="A1470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30822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17364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13394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23190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36640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5752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6952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85645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131978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166532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167776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181899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23558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18388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262241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226503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249938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14302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270351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28356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21403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6036</v>
      </c>
      <c r="P1320" s="27">
        <v>771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6879</v>
      </c>
      <c r="P1323" s="27">
        <v>616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8246</v>
      </c>
      <c r="P1326" s="27">
        <v>885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303949</v>
      </c>
      <c r="P1329" s="27">
        <v>68237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130942</v>
      </c>
      <c r="P1332" s="27">
        <v>48792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51422</v>
      </c>
      <c r="P1335" s="27">
        <v>4957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68268</v>
      </c>
      <c r="P1338" s="27">
        <v>6255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242252</v>
      </c>
      <c r="P1341" s="27">
        <v>83200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200719</v>
      </c>
      <c r="P1344" s="27">
        <v>102422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222750</v>
      </c>
      <c r="P1347" s="27">
        <v>126952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229901</v>
      </c>
      <c r="P1350" s="27">
        <v>152643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212847</v>
      </c>
      <c r="P1353" s="27">
        <v>164565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125645</v>
      </c>
      <c r="P1356" s="27">
        <v>18060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178446</v>
      </c>
      <c r="P1359" s="27">
        <v>15899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324033</v>
      </c>
      <c r="P1362" s="27">
        <v>243722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320664</v>
      </c>
      <c r="P1365" s="27">
        <v>193512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365840</v>
      </c>
      <c r="P1368" s="27">
        <v>216793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368619</v>
      </c>
      <c r="P1371" s="27">
        <v>124074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348875</v>
      </c>
      <c r="P1374" s="27">
        <v>176760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262640</v>
      </c>
      <c r="P1377" s="27">
        <v>26776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303381</v>
      </c>
      <c r="P1380" s="27">
        <v>20194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546618</v>
      </c>
      <c r="P1383" s="27">
        <v>200868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557842</v>
      </c>
      <c r="P1386" s="27">
        <v>59769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619766</v>
      </c>
      <c r="P1389" s="27">
        <v>58207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590819</v>
      </c>
      <c r="P1392" s="27">
        <v>92904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570681</v>
      </c>
      <c r="P1395" s="27">
        <v>106947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437014</v>
      </c>
      <c r="P1398" s="27">
        <v>46775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429006</v>
      </c>
      <c r="P1401" s="27">
        <v>59202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622371</v>
      </c>
      <c r="P1404" s="27">
        <v>216638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617031</v>
      </c>
      <c r="P1407" s="27">
        <v>182476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642603</v>
      </c>
      <c r="P1410" s="27">
        <v>203168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633357</v>
      </c>
      <c r="P1413" s="27">
        <v>197389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612200</v>
      </c>
      <c r="P1416" s="27">
        <v>189773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538392</v>
      </c>
      <c r="P1419" s="27">
        <v>111147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497524</v>
      </c>
      <c r="P1422" s="27">
        <v>165362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656260</v>
      </c>
      <c r="P1425" s="27">
        <v>288625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661294</v>
      </c>
      <c r="P1428" s="27">
        <v>276279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644443</v>
      </c>
      <c r="P1431" s="27">
        <v>330851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614231</v>
      </c>
      <c r="P1434" s="27">
        <v>323881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602062</v>
      </c>
      <c r="P1437" s="27">
        <v>298685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530764</v>
      </c>
      <c r="P1440" s="27">
        <v>217262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478458</v>
      </c>
      <c r="P1443" s="27">
        <v>245795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523413</v>
      </c>
      <c r="P1446" s="27">
        <v>435476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490195</v>
      </c>
      <c r="P1449" s="27">
        <v>414569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467208</v>
      </c>
      <c r="P1452" s="27">
        <v>435509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468624</v>
      </c>
      <c r="P1455" s="27">
        <v>413638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411612</v>
      </c>
      <c r="P1458" s="27">
        <v>360187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331679</v>
      </c>
      <c r="P1461" s="27">
        <v>206026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275009</v>
      </c>
      <c r="P1464" s="27">
        <v>178027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>
        <v>0</v>
      </c>
      <c r="P1467">
        <v>0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>
        <v>0</v>
      </c>
      <c r="P1468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>
        <v>0</v>
      </c>
      <c r="P146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621"/>
  <sheetViews>
    <sheetView workbookViewId="0">
      <pane xSplit="1" ySplit="1" topLeftCell="B21605" activePane="bottomRight" state="frozen"/>
      <selection activeCell="A1470" sqref="A1470"/>
      <selection pane="topRight" activeCell="A1470" sqref="A1470"/>
      <selection pane="bottomLeft" activeCell="A1470" sqref="A1470"/>
      <selection pane="bottomRight" activeCell="A1470" sqref="A1470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76" sqref="M7:O76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99" t="s">
        <v>292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1:15" x14ac:dyDescent="0.55000000000000004">
      <c r="A2" s="101" t="s">
        <v>321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M2" s="102" t="s">
        <v>320</v>
      </c>
      <c r="N2" s="102"/>
      <c r="O2" s="102"/>
    </row>
    <row r="3" spans="1:15" x14ac:dyDescent="0.55000000000000004">
      <c r="A3" s="100" t="s">
        <v>314</v>
      </c>
      <c r="B3" s="100"/>
      <c r="C3" s="100"/>
      <c r="D3" s="100"/>
      <c r="E3" s="100"/>
      <c r="F3" s="100"/>
      <c r="G3" s="77"/>
      <c r="H3" s="103" t="s">
        <v>319</v>
      </c>
      <c r="I3" s="103"/>
      <c r="J3" s="103"/>
      <c r="K3" s="103"/>
      <c r="L3" s="103"/>
      <c r="M3" s="102" t="s">
        <v>287</v>
      </c>
      <c r="N3" s="102"/>
      <c r="O3" s="102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2"/>
      <c r="N4" s="102"/>
      <c r="O4" s="102"/>
    </row>
    <row r="5" spans="1:15" s="79" customFormat="1" x14ac:dyDescent="0.55000000000000004">
      <c r="A5" s="87"/>
      <c r="B5" s="80"/>
      <c r="C5" s="80"/>
      <c r="D5" s="104" t="s">
        <v>282</v>
      </c>
      <c r="E5" s="104"/>
      <c r="F5" s="104" t="s">
        <v>316</v>
      </c>
      <c r="G5" s="104"/>
      <c r="H5" s="80"/>
      <c r="I5" s="104" t="s">
        <v>282</v>
      </c>
      <c r="J5" s="104"/>
      <c r="K5" s="104" t="s">
        <v>316</v>
      </c>
      <c r="L5" s="104"/>
    </row>
    <row r="6" spans="1:15" x14ac:dyDescent="0.55000000000000004">
      <c r="A6" s="88" t="s">
        <v>290</v>
      </c>
      <c r="B6" s="93" t="s">
        <v>289</v>
      </c>
      <c r="C6" s="91" t="s">
        <v>315</v>
      </c>
      <c r="D6" s="83" t="s">
        <v>317</v>
      </c>
      <c r="E6" s="83" t="s">
        <v>318</v>
      </c>
      <c r="F6" s="83" t="s">
        <v>317</v>
      </c>
      <c r="G6" s="83" t="s">
        <v>318</v>
      </c>
      <c r="H6" s="96" t="s">
        <v>287</v>
      </c>
      <c r="I6" s="83" t="s">
        <v>317</v>
      </c>
      <c r="J6" s="83" t="s">
        <v>318</v>
      </c>
      <c r="K6" s="83" t="s">
        <v>317</v>
      </c>
      <c r="L6" s="83" t="s">
        <v>318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3972</v>
      </c>
      <c r="I7" s="55">
        <f>IFERROR(VLOOKUP($A7, ワクチン高齢者等!$A:$G, I$4, FALSE), 0)</f>
        <v>3972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30822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3468</v>
      </c>
      <c r="I8" s="55">
        <f>IFERROR(VLOOKUP($A8, ワクチン高齢者等!$A:$G, I$4, FALSE), 0)</f>
        <v>3468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17364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3825</v>
      </c>
      <c r="I9" s="55">
        <f>IFERROR(VLOOKUP($A9, ワクチン高齢者等!$A:$G, I$4, FALSE), 0)</f>
        <v>3825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13394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6553</v>
      </c>
      <c r="I10" s="55">
        <f>IFERROR(VLOOKUP($A10, ワクチン高齢者等!$A:$G, I$4, FALSE), 0)</f>
        <v>6553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23190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6944</v>
      </c>
      <c r="I11" s="55">
        <f>IFERROR(VLOOKUP($A11, ワクチン高齢者等!$A:$G, I$4, FALSE), 0)</f>
        <v>6944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36640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5752</v>
      </c>
      <c r="I12" s="55">
        <f>IFERROR(VLOOKUP($A12, ワクチン高齢者等!$A:$G, I$4, FALSE), 0)</f>
        <v>5752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5752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6952</v>
      </c>
      <c r="I13" s="55">
        <f>IFERROR(VLOOKUP($A13, ワクチン高齢者等!$A:$G, I$4, FALSE), 0)</f>
        <v>6952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6952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20920</v>
      </c>
      <c r="I14" s="55">
        <f>IFERROR(VLOOKUP($A14, ワクチン高齢者等!$A:$G, I$4, FALSE), 0)</f>
        <v>20920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85645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33356</v>
      </c>
      <c r="I15" s="55">
        <f>IFERROR(VLOOKUP($A15, ワクチン高齢者等!$A:$G, I$4, FALSE), 0)</f>
        <v>33356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131978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40344</v>
      </c>
      <c r="I16" s="55">
        <f>IFERROR(VLOOKUP($A16, ワクチン高齢者等!$A:$G, I$4, FALSE), 0)</f>
        <v>40344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166532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39142</v>
      </c>
      <c r="I17" s="55">
        <f>IFERROR(VLOOKUP($A17, ワクチン高齢者等!$A:$G, I$4, FALSE), 0)</f>
        <v>39142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167776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33910</v>
      </c>
      <c r="I18" s="55">
        <f>IFERROR(VLOOKUP($A18, ワクチン高齢者等!$A:$G, I$4, FALSE), 0)</f>
        <v>33910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181899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23558</v>
      </c>
      <c r="I19" s="55">
        <f>IFERROR(VLOOKUP($A19, ワクチン高齢者等!$A:$G, I$4, FALSE), 0)</f>
        <v>23558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23558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18388</v>
      </c>
      <c r="I20" s="55">
        <f>IFERROR(VLOOKUP($A20, ワクチン高齢者等!$A:$G, I$4, FALSE), 0)</f>
        <v>18388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18388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40564</v>
      </c>
      <c r="I21" s="55">
        <f>IFERROR(VLOOKUP($A21, ワクチン高齢者等!$A:$G, I$4, FALSE), 0)</f>
        <v>40564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262241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54434</v>
      </c>
      <c r="I22" s="55">
        <f>IFERROR(VLOOKUP($A22, ワクチン高齢者等!$A:$G, I$4, FALSE), 0)</f>
        <v>54434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226503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55933</v>
      </c>
      <c r="I23" s="55">
        <f>IFERROR(VLOOKUP($A23, ワクチン高齢者等!$A:$G, I$4, FALSE), 0)</f>
        <v>55933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249938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14302</v>
      </c>
      <c r="I24" s="55">
        <f>IFERROR(VLOOKUP($A24, ワクチン高齢者等!$A:$G, I$4, FALSE), 0)</f>
        <v>14302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14302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42684</v>
      </c>
      <c r="I25" s="55">
        <f>IFERROR(VLOOKUP($A25, ワクチン高齢者等!$A:$G, I$4, FALSE), 0)</f>
        <v>42684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270351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28356</v>
      </c>
      <c r="I26" s="55">
        <f>IFERROR(VLOOKUP($A26, ワクチン高齢者等!$A:$G, I$4, FALSE), 0)</f>
        <v>28356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28356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21403</v>
      </c>
      <c r="I27" s="55">
        <f>IFERROR(VLOOKUP($A27, ワクチン高齢者等!$A:$G, I$4, FALSE), 0)</f>
        <v>21403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21403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6807</v>
      </c>
      <c r="I28" s="55">
        <f>IFERROR(VLOOKUP($A28, ワクチン高齢者等!$A:$G, I$4, FALSE), 0)</f>
        <v>6036</v>
      </c>
      <c r="J28" s="55">
        <f>IFERROR(VLOOKUP($A28, ワクチン高齢者等!$A:$G, J$4, FALSE), 0)</f>
        <v>0</v>
      </c>
      <c r="K28" s="55">
        <f>IFERROR(VLOOKUP($A28, ワクチン高齢者等!$A:$G, K$4, FALSE), 0)</f>
        <v>771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6036</v>
      </c>
      <c r="O28" s="56">
        <f t="shared" si="2"/>
        <v>771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7495</v>
      </c>
      <c r="I29" s="55">
        <f>IFERROR(VLOOKUP($A29, ワクチン高齢者等!$A:$G, I$4, FALSE), 0)</f>
        <v>6879</v>
      </c>
      <c r="J29" s="55">
        <f>IFERROR(VLOOKUP($A29, ワクチン高齢者等!$A:$G, J$4, FALSE), 0)</f>
        <v>0</v>
      </c>
      <c r="K29" s="55">
        <f>IFERROR(VLOOKUP($A29, ワクチン高齢者等!$A:$G, K$4, FALSE), 0)</f>
        <v>616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6879</v>
      </c>
      <c r="O29" s="56">
        <f t="shared" si="2"/>
        <v>616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9131</v>
      </c>
      <c r="I30" s="55">
        <f>IFERROR(VLOOKUP($A30, ワクチン高齢者等!$A:$G, I$4, FALSE), 0)</f>
        <v>8246</v>
      </c>
      <c r="J30" s="55">
        <f>IFERROR(VLOOKUP($A30, ワクチン高齢者等!$A:$G, J$4, FALSE), 0)</f>
        <v>0</v>
      </c>
      <c r="K30" s="55">
        <f>IFERROR(VLOOKUP($A30, ワクチン高齢者等!$A:$G, K$4, FALSE), 0)</f>
        <v>885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8246</v>
      </c>
      <c r="O30" s="56">
        <f t="shared" si="2"/>
        <v>885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40272</v>
      </c>
      <c r="I31" s="55">
        <f>IFERROR(VLOOKUP($A31, ワクチン高齢者等!$A:$G, I$4, FALSE), 0)</f>
        <v>34971</v>
      </c>
      <c r="J31" s="55">
        <f>IFERROR(VLOOKUP($A31, ワクチン高齢者等!$A:$G, J$4, FALSE), 0)</f>
        <v>0</v>
      </c>
      <c r="K31" s="55">
        <f>IFERROR(VLOOKUP($A31, ワクチン高齢者等!$A:$G, K$4, FALSE), 0)</f>
        <v>5301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303949</v>
      </c>
      <c r="O31" s="56">
        <f t="shared" si="2"/>
        <v>68237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39390</v>
      </c>
      <c r="I32" s="55">
        <f>IFERROR(VLOOKUP($A32, ワクチン高齢者等!$A:$G, I$4, FALSE), 0)</f>
        <v>33777</v>
      </c>
      <c r="J32" s="55">
        <f>IFERROR(VLOOKUP($A32, ワクチン高齢者等!$A:$G, J$4, FALSE), 0)</f>
        <v>0</v>
      </c>
      <c r="K32" s="55">
        <f>IFERROR(VLOOKUP($A32, ワクチン高齢者等!$A:$G, K$4, FALSE), 0)</f>
        <v>5613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130942</v>
      </c>
      <c r="O32" s="56">
        <f t="shared" si="2"/>
        <v>48792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56379</v>
      </c>
      <c r="I33" s="55">
        <f>IFERROR(VLOOKUP($A33, ワクチン高齢者等!$A:$G, I$4, FALSE), 0)</f>
        <v>51422</v>
      </c>
      <c r="J33" s="55">
        <f>IFERROR(VLOOKUP($A33, ワクチン高齢者等!$A:$G, J$4, FALSE), 0)</f>
        <v>0</v>
      </c>
      <c r="K33" s="55">
        <f>IFERROR(VLOOKUP($A33, ワクチン高齢者等!$A:$G, K$4, FALSE), 0)</f>
        <v>4957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51422</v>
      </c>
      <c r="O33" s="56">
        <f t="shared" si="2"/>
        <v>4957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74523</v>
      </c>
      <c r="I34" s="55">
        <f>IFERROR(VLOOKUP($A34, ワクチン高齢者等!$A:$G, I$4, FALSE), 0)</f>
        <v>68268</v>
      </c>
      <c r="J34" s="55">
        <f>IFERROR(VLOOKUP($A34, ワクチン高齢者等!$A:$G, J$4, FALSE), 0)</f>
        <v>0</v>
      </c>
      <c r="K34" s="55">
        <f>IFERROR(VLOOKUP($A34, ワクチン高齢者等!$A:$G, K$4, FALSE), 0)</f>
        <v>6255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68268</v>
      </c>
      <c r="O34" s="56">
        <f t="shared" si="2"/>
        <v>6255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101948</v>
      </c>
      <c r="I35" s="55">
        <f>IFERROR(VLOOKUP($A35, ワクチン高齢者等!$A:$G, I$4, FALSE), 0)</f>
        <v>86997</v>
      </c>
      <c r="J35" s="55">
        <f>IFERROR(VLOOKUP($A35, ワクチン高齢者等!$A:$G, J$4, FALSE), 0)</f>
        <v>0</v>
      </c>
      <c r="K35" s="55">
        <f>IFERROR(VLOOKUP($A35, ワクチン高齢者等!$A:$G, K$4, FALSE), 0)</f>
        <v>14951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242252</v>
      </c>
      <c r="O35" s="56">
        <f t="shared" si="2"/>
        <v>83200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134403</v>
      </c>
      <c r="I36" s="55">
        <f>IFERROR(VLOOKUP($A36, ワクチン高齢者等!$A:$G, I$4, FALSE), 0)</f>
        <v>110432</v>
      </c>
      <c r="J36" s="55">
        <f>IFERROR(VLOOKUP($A36, ワクチン高齢者等!$A:$G, J$4, FALSE), 0)</f>
        <v>0</v>
      </c>
      <c r="K36" s="55">
        <f>IFERROR(VLOOKUP($A36, ワクチン高齢者等!$A:$G, K$4, FALSE), 0)</f>
        <v>23971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200719</v>
      </c>
      <c r="O36" s="56">
        <f t="shared" si="2"/>
        <v>102422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167982</v>
      </c>
      <c r="I37" s="55">
        <f>IFERROR(VLOOKUP($A37, ワクチン高齢者等!$A:$G, I$4, FALSE), 0)</f>
        <v>139791</v>
      </c>
      <c r="J37" s="55">
        <f>IFERROR(VLOOKUP($A37, ワクチン高齢者等!$A:$G, J$4, FALSE), 0)</f>
        <v>0</v>
      </c>
      <c r="K37" s="55">
        <f>IFERROR(VLOOKUP($A37, ワクチン高齢者等!$A:$G, K$4, FALSE), 0)</f>
        <v>28191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222750</v>
      </c>
      <c r="O37" s="56">
        <f t="shared" si="2"/>
        <v>126952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163405</v>
      </c>
      <c r="I38" s="55">
        <f>IFERROR(VLOOKUP($A38, ワクチン高齢者等!$A:$G, I$4, FALSE), 0)</f>
        <v>136472</v>
      </c>
      <c r="J38" s="55">
        <f>IFERROR(VLOOKUP($A38, ワクチン高齢者等!$A:$G, J$4, FALSE), 0)</f>
        <v>0</v>
      </c>
      <c r="K38" s="55">
        <f>IFERROR(VLOOKUP($A38, ワクチン高齢者等!$A:$G, K$4, FALSE), 0)</f>
        <v>26933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229901</v>
      </c>
      <c r="O38" s="56">
        <f t="shared" si="2"/>
        <v>152643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134534</v>
      </c>
      <c r="I39" s="55">
        <f>IFERROR(VLOOKUP($A39, ワクチン高齢者等!$A:$G, I$4, FALSE), 0)</f>
        <v>113354</v>
      </c>
      <c r="J39" s="55">
        <f>IFERROR(VLOOKUP($A39, ワクチン高齢者等!$A:$G, J$4, FALSE), 0)</f>
        <v>0</v>
      </c>
      <c r="K39" s="55">
        <f>IFERROR(VLOOKUP($A39, ワクチン高齢者等!$A:$G, K$4, FALSE), 0)</f>
        <v>21180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212847</v>
      </c>
      <c r="O39" s="56">
        <f t="shared" si="2"/>
        <v>164565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143705</v>
      </c>
      <c r="I40" s="55">
        <f>IFERROR(VLOOKUP($A40, ワクチン高齢者等!$A:$G, I$4, FALSE), 0)</f>
        <v>125645</v>
      </c>
      <c r="J40" s="55">
        <f>IFERROR(VLOOKUP($A40, ワクチン高齢者等!$A:$G, J$4, FALSE), 0)</f>
        <v>0</v>
      </c>
      <c r="K40" s="55">
        <f>IFERROR(VLOOKUP($A40, ワクチン高齢者等!$A:$G, K$4, FALSE), 0)</f>
        <v>18060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125645</v>
      </c>
      <c r="O40" s="56">
        <f t="shared" si="2"/>
        <v>18060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194345</v>
      </c>
      <c r="I41" s="55">
        <f>IFERROR(VLOOKUP($A41, ワクチン高齢者等!$A:$G, I$4, FALSE), 0)</f>
        <v>178446</v>
      </c>
      <c r="J41" s="55">
        <f>IFERROR(VLOOKUP($A41, ワクチン高齢者等!$A:$G, J$4, FALSE), 0)</f>
        <v>0</v>
      </c>
      <c r="K41" s="55">
        <f>IFERROR(VLOOKUP($A41, ワクチン高齢者等!$A:$G, K$4, FALSE), 0)</f>
        <v>15899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178446</v>
      </c>
      <c r="O41" s="56">
        <f t="shared" si="2"/>
        <v>15899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218189</v>
      </c>
      <c r="I42" s="55">
        <f>IFERROR(VLOOKUP($A42, ワクチン高齢者等!$A:$G, I$4, FALSE), 0)</f>
        <v>190190</v>
      </c>
      <c r="J42" s="55">
        <f>IFERROR(VLOOKUP($A42, ワクチン高齢者等!$A:$G, J$4, FALSE), 0)</f>
        <v>0</v>
      </c>
      <c r="K42" s="55">
        <f>IFERROR(VLOOKUP($A42, ワクチン高齢者等!$A:$G, K$4, FALSE), 0)</f>
        <v>27999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324033</v>
      </c>
      <c r="O42" s="56">
        <f t="shared" si="2"/>
        <v>243722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263932</v>
      </c>
      <c r="I43" s="55">
        <f>IFERROR(VLOOKUP($A43, ワクチン高齢者等!$A:$G, I$4, FALSE), 0)</f>
        <v>226087</v>
      </c>
      <c r="J43" s="55">
        <f>IFERROR(VLOOKUP($A43, ワクチン高齢者等!$A:$G, J$4, FALSE), 0)</f>
        <v>0</v>
      </c>
      <c r="K43" s="55">
        <f>IFERROR(VLOOKUP($A43, ワクチン高齢者等!$A:$G, K$4, FALSE), 0)</f>
        <v>37845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320664</v>
      </c>
      <c r="O43" s="56">
        <f t="shared" si="2"/>
        <v>193512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314767</v>
      </c>
      <c r="I44" s="55">
        <f>IFERROR(VLOOKUP($A44, ワクチン高齢者等!$A:$G, I$4, FALSE), 0)</f>
        <v>277677</v>
      </c>
      <c r="J44" s="55">
        <f>IFERROR(VLOOKUP($A44, ワクチン高齢者等!$A:$G, J$4, FALSE), 0)</f>
        <v>0</v>
      </c>
      <c r="K44" s="55">
        <f>IFERROR(VLOOKUP($A44, ワクチン高齢者等!$A:$G, K$4, FALSE), 0)</f>
        <v>37090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365840</v>
      </c>
      <c r="O44" s="56">
        <f t="shared" si="2"/>
        <v>216793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302160</v>
      </c>
      <c r="I45" s="55">
        <f>IFERROR(VLOOKUP($A45, ワクチン高齢者等!$A:$G, I$4, FALSE), 0)</f>
        <v>287197</v>
      </c>
      <c r="J45" s="55">
        <f>IFERROR(VLOOKUP($A45, ワクチン高齢者等!$A:$G, J$4, FALSE), 0)</f>
        <v>0</v>
      </c>
      <c r="K45" s="55">
        <f>IFERROR(VLOOKUP($A45, ワクチン高齢者等!$A:$G, K$4, FALSE), 0)</f>
        <v>14963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368619</v>
      </c>
      <c r="O45" s="56">
        <f t="shared" si="2"/>
        <v>124074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276614</v>
      </c>
      <c r="I46" s="55">
        <f>IFERROR(VLOOKUP($A46, ワクチン高齢者等!$A:$G, I$4, FALSE), 0)</f>
        <v>248957</v>
      </c>
      <c r="J46" s="55">
        <f>IFERROR(VLOOKUP($A46, ワクチン高齢者等!$A:$G, J$4, FALSE), 0)</f>
        <v>0</v>
      </c>
      <c r="K46" s="55">
        <f>IFERROR(VLOOKUP($A46, ワクチン高齢者等!$A:$G, K$4, FALSE), 0)</f>
        <v>27657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348875</v>
      </c>
      <c r="O46" s="56">
        <f t="shared" si="2"/>
        <v>176760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289416</v>
      </c>
      <c r="I47" s="55">
        <f>IFERROR(VLOOKUP($A47, ワクチン高齢者等!$A:$G, I$4, FALSE), 0)</f>
        <v>262640</v>
      </c>
      <c r="J47" s="55">
        <f>IFERROR(VLOOKUP($A47, ワクチン高齢者等!$A:$G, J$4, FALSE), 0)</f>
        <v>0</v>
      </c>
      <c r="K47" s="55">
        <f>IFERROR(VLOOKUP($A47, ワクチン高齢者等!$A:$G, K$4, FALSE), 0)</f>
        <v>26776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262640</v>
      </c>
      <c r="O47" s="56">
        <f t="shared" si="2"/>
        <v>26776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323575</v>
      </c>
      <c r="I48" s="55">
        <f>IFERROR(VLOOKUP($A48, ワクチン高齢者等!$A:$G, I$4, FALSE), 0)</f>
        <v>303381</v>
      </c>
      <c r="J48" s="55">
        <f>IFERROR(VLOOKUP($A48, ワクチン高齢者等!$A:$G, J$4, FALSE), 0)</f>
        <v>0</v>
      </c>
      <c r="K48" s="55">
        <f>IFERROR(VLOOKUP($A48, ワクチン高齢者等!$A:$G, K$4, FALSE), 0)</f>
        <v>20194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303381</v>
      </c>
      <c r="O48" s="56">
        <f t="shared" si="2"/>
        <v>20194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416897</v>
      </c>
      <c r="I49" s="55">
        <f>IFERROR(VLOOKUP($A49, ワクチン高齢者等!$A:$G, I$4, FALSE), 0)</f>
        <v>400033</v>
      </c>
      <c r="J49" s="55">
        <f>IFERROR(VLOOKUP($A49, ワクチン高齢者等!$A:$G, J$4, FALSE), 0)</f>
        <v>9825</v>
      </c>
      <c r="K49" s="55">
        <f>IFERROR(VLOOKUP($A49, ワクチン高齢者等!$A:$G, K$4, FALSE), 0)</f>
        <v>7039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546618</v>
      </c>
      <c r="O49" s="56">
        <f t="shared" si="2"/>
        <v>200868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477959</v>
      </c>
      <c r="I50" s="55">
        <f>IFERROR(VLOOKUP($A50, ワクチン高齢者等!$A:$G, I$4, FALSE), 0)</f>
        <v>460463</v>
      </c>
      <c r="J50" s="55">
        <f>IFERROR(VLOOKUP($A50, ワクチン高齢者等!$A:$G, J$4, FALSE), 0)</f>
        <v>9789</v>
      </c>
      <c r="K50" s="55">
        <f>IFERROR(VLOOKUP($A50, ワクチン高齢者等!$A:$G, K$4, FALSE), 0)</f>
        <v>7707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557842</v>
      </c>
      <c r="O50" s="56">
        <f t="shared" si="2"/>
        <v>59769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535384</v>
      </c>
      <c r="I51" s="55">
        <f>IFERROR(VLOOKUP($A51, ワクチン高齢者等!$A:$G, I$4, FALSE), 0)</f>
        <v>514872</v>
      </c>
      <c r="J51" s="55">
        <f>IFERROR(VLOOKUP($A51, ワクチン高齢者等!$A:$G, J$4, FALSE), 0)</f>
        <v>11479</v>
      </c>
      <c r="K51" s="55">
        <f>IFERROR(VLOOKUP($A51, ワクチン高齢者等!$A:$G, K$4, FALSE), 0)</f>
        <v>9033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619766</v>
      </c>
      <c r="O51" s="56">
        <f t="shared" si="2"/>
        <v>58207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538574</v>
      </c>
      <c r="I52" s="55">
        <f>IFERROR(VLOOKUP($A52, ワクチン高齢者等!$A:$G, I$4, FALSE), 0)</f>
        <v>494169</v>
      </c>
      <c r="J52" s="55">
        <f>IFERROR(VLOOKUP($A52, ワクチン高齢者等!$A:$G, J$4, FALSE), 0)</f>
        <v>12393</v>
      </c>
      <c r="K52" s="55">
        <f>IFERROR(VLOOKUP($A52, ワクチン高齢者等!$A:$G, K$4, FALSE), 0)</f>
        <v>32012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590819</v>
      </c>
      <c r="O52" s="56">
        <f t="shared" si="2"/>
        <v>92904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513112</v>
      </c>
      <c r="I53" s="55">
        <f>IFERROR(VLOOKUP($A53, ワクチン高齢者等!$A:$G, I$4, FALSE), 0)</f>
        <v>468670</v>
      </c>
      <c r="J53" s="55">
        <f>IFERROR(VLOOKUP($A53, ワクチン高齢者等!$A:$G, J$4, FALSE), 0)</f>
        <v>14270</v>
      </c>
      <c r="K53" s="55">
        <f>IFERROR(VLOOKUP($A53, ワクチン高齢者等!$A:$G, K$4, FALSE), 0)</f>
        <v>30172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570681</v>
      </c>
      <c r="O53" s="56">
        <f t="shared" si="2"/>
        <v>106947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483789</v>
      </c>
      <c r="I54" s="55">
        <f>IFERROR(VLOOKUP($A54, ワクチン高齢者等!$A:$G, I$4, FALSE), 0)</f>
        <v>421479</v>
      </c>
      <c r="J54" s="55">
        <f>IFERROR(VLOOKUP($A54, ワクチン高齢者等!$A:$G, J$4, FALSE), 0)</f>
        <v>15535</v>
      </c>
      <c r="K54" s="55">
        <f>IFERROR(VLOOKUP($A54, ワクチン高齢者等!$A:$G, K$4, FALSE), 0)</f>
        <v>46775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437014</v>
      </c>
      <c r="O54" s="56">
        <f t="shared" si="2"/>
        <v>46775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488208</v>
      </c>
      <c r="I55" s="55">
        <f>IFERROR(VLOOKUP($A55, ワクチン高齢者等!$A:$G, I$4, FALSE), 0)</f>
        <v>413068</v>
      </c>
      <c r="J55" s="55">
        <f>IFERROR(VLOOKUP($A55, ワクチン高齢者等!$A:$G, J$4, FALSE), 0)</f>
        <v>15938</v>
      </c>
      <c r="K55" s="55">
        <f>IFERROR(VLOOKUP($A55, ワクチン高齢者等!$A:$G, K$4, FALSE), 0)</f>
        <v>59202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429006</v>
      </c>
      <c r="O55" s="56">
        <f t="shared" si="2"/>
        <v>59202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565754</v>
      </c>
      <c r="I56" s="55">
        <f>IFERROR(VLOOKUP($A56, ワクチン高齢者等!$A:$G, I$4, FALSE), 0)</f>
        <v>471923</v>
      </c>
      <c r="J56" s="55">
        <f>IFERROR(VLOOKUP($A56, ワクチン高齢者等!$A:$G, J$4, FALSE), 0)</f>
        <v>18443</v>
      </c>
      <c r="K56" s="55">
        <f>IFERROR(VLOOKUP($A56, ワクチン高齢者等!$A:$G, K$4, FALSE), 0)</f>
        <v>75388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622371</v>
      </c>
      <c r="O56" s="56">
        <f t="shared" si="2"/>
        <v>216638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640450</v>
      </c>
      <c r="I57" s="55">
        <f>IFERROR(VLOOKUP($A57, ワクチン高齢者等!$A:$G, I$4, FALSE), 0)</f>
        <v>531448</v>
      </c>
      <c r="J57" s="55">
        <f>IFERROR(VLOOKUP($A57, ワクチン高齢者等!$A:$G, J$4, FALSE), 0)</f>
        <v>19196</v>
      </c>
      <c r="K57" s="55">
        <f>IFERROR(VLOOKUP($A57, ワクチン高齢者等!$A:$G, K$4, FALSE), 0)</f>
        <v>89806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617031</v>
      </c>
      <c r="O57" s="56">
        <f t="shared" si="2"/>
        <v>182476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686645</v>
      </c>
      <c r="I58" s="55">
        <f>IFERROR(VLOOKUP($A58, ワクチン高齢者等!$A:$G, I$4, FALSE), 0)</f>
        <v>551511</v>
      </c>
      <c r="J58" s="55">
        <f>IFERROR(VLOOKUP($A58, ワクチン高齢者等!$A:$G, J$4, FALSE), 0)</f>
        <v>19636</v>
      </c>
      <c r="K58" s="55">
        <f>IFERROR(VLOOKUP($A58, ワクチン高齢者等!$A:$G, K$4, FALSE), 0)</f>
        <v>115498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642603</v>
      </c>
      <c r="O58" s="56">
        <f t="shared" si="2"/>
        <v>203168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687589</v>
      </c>
      <c r="I59" s="55">
        <f>IFERROR(VLOOKUP($A59, ワクチン高齢者等!$A:$G, I$4, FALSE), 0)</f>
        <v>553593</v>
      </c>
      <c r="J59" s="55">
        <f>IFERROR(VLOOKUP($A59, ワクチン高齢者等!$A:$G, J$4, FALSE), 0)</f>
        <v>19998</v>
      </c>
      <c r="K59" s="55">
        <f>IFERROR(VLOOKUP($A59, ワクチン高齢者等!$A:$G, K$4, FALSE), 0)</f>
        <v>113998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633357</v>
      </c>
      <c r="O59" s="56">
        <f t="shared" si="2"/>
        <v>197389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642770</v>
      </c>
      <c r="I60" s="55">
        <f>IFERROR(VLOOKUP($A60, ワクチン高齢者等!$A:$G, I$4, FALSE), 0)</f>
        <v>528439</v>
      </c>
      <c r="J60" s="55">
        <f>IFERROR(VLOOKUP($A60, ワクチン高齢者等!$A:$G, J$4, FALSE), 0)</f>
        <v>20198</v>
      </c>
      <c r="K60" s="55">
        <f>IFERROR(VLOOKUP($A60, ワクチン高齢者等!$A:$G, K$4, FALSE), 0)</f>
        <v>94133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612200</v>
      </c>
      <c r="O60" s="56">
        <f t="shared" si="2"/>
        <v>189773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649539</v>
      </c>
      <c r="I61" s="55">
        <f>IFERROR(VLOOKUP($A61, ワクチン高齢者等!$A:$G, I$4, FALSE), 0)</f>
        <v>518017</v>
      </c>
      <c r="J61" s="55">
        <f>IFERROR(VLOOKUP($A61, ワクチン高齢者等!$A:$G, J$4, FALSE), 0)</f>
        <v>20375</v>
      </c>
      <c r="K61" s="55">
        <f>IFERROR(VLOOKUP($A61, ワクチン高齢者等!$A:$G, K$4, FALSE), 0)</f>
        <v>111147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538392</v>
      </c>
      <c r="O61" s="56">
        <f t="shared" si="2"/>
        <v>111147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662886</v>
      </c>
      <c r="I62" s="55">
        <f>IFERROR(VLOOKUP($A62, ワクチン高齢者等!$A:$G, I$4, FALSE), 0)</f>
        <v>474767</v>
      </c>
      <c r="J62" s="55">
        <f>IFERROR(VLOOKUP($A62, ワクチン高齢者等!$A:$G, J$4, FALSE), 0)</f>
        <v>22757</v>
      </c>
      <c r="K62" s="55">
        <f>IFERROR(VLOOKUP($A62, ワクチン高齢者等!$A:$G, K$4, FALSE), 0)</f>
        <v>165362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497524</v>
      </c>
      <c r="O62" s="56">
        <f t="shared" si="2"/>
        <v>165362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705548</v>
      </c>
      <c r="I63" s="55">
        <f>IFERROR(VLOOKUP($A63, ワクチン高齢者等!$A:$G, I$4, FALSE), 0)</f>
        <v>520869</v>
      </c>
      <c r="J63" s="55">
        <f>IFERROR(VLOOKUP($A63, ワクチン高齢者等!$A:$G, J$4, FALSE), 0)</f>
        <v>28810</v>
      </c>
      <c r="K63" s="55">
        <f>IFERROR(VLOOKUP($A63, ワクチン高齢者等!$A:$G, K$4, FALSE), 0)</f>
        <v>155869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656260</v>
      </c>
      <c r="O63" s="56">
        <f t="shared" si="2"/>
        <v>288625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775651</v>
      </c>
      <c r="I64" s="55">
        <f>IFERROR(VLOOKUP($A64, ワクチン高齢者等!$A:$G, I$4, FALSE), 0)</f>
        <v>559544</v>
      </c>
      <c r="J64" s="55">
        <f>IFERROR(VLOOKUP($A64, ワクチン高齢者等!$A:$G, J$4, FALSE), 0)</f>
        <v>29071</v>
      </c>
      <c r="K64" s="55">
        <f>IFERROR(VLOOKUP($A64, ワクチン高齢者等!$A:$G, K$4, FALSE), 0)</f>
        <v>187036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661294</v>
      </c>
      <c r="O64" s="56">
        <f t="shared" si="2"/>
        <v>276279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807910</v>
      </c>
      <c r="I65" s="55">
        <f>IFERROR(VLOOKUP($A65, ワクチン高齢者等!$A:$G, I$4, FALSE), 0)</f>
        <v>548780</v>
      </c>
      <c r="J65" s="55">
        <f>IFERROR(VLOOKUP($A65, ワクチン高齢者等!$A:$G, J$4, FALSE), 0)</f>
        <v>26922</v>
      </c>
      <c r="K65" s="55">
        <f>IFERROR(VLOOKUP($A65, ワクチン高齢者等!$A:$G, K$4, FALSE), 0)</f>
        <v>232208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644443</v>
      </c>
      <c r="O65" s="56">
        <f t="shared" si="2"/>
        <v>330851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801521</v>
      </c>
      <c r="I66" s="55">
        <f>IFERROR(VLOOKUP($A66, ワクチン高齢者等!$A:$G, I$4, FALSE), 0)</f>
        <v>531862</v>
      </c>
      <c r="J66" s="55">
        <f>IFERROR(VLOOKUP($A66, ワクチン高齢者等!$A:$G, J$4, FALSE), 0)</f>
        <v>28400</v>
      </c>
      <c r="K66" s="55">
        <f>IFERROR(VLOOKUP($A66, ワクチン高齢者等!$A:$G, K$4, FALSE), 0)</f>
        <v>241259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614231</v>
      </c>
      <c r="O66" s="56">
        <f t="shared" si="2"/>
        <v>323881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752764</v>
      </c>
      <c r="I67" s="55">
        <f>IFERROR(VLOOKUP($A67, ワクチン高齢者等!$A:$G, I$4, FALSE), 0)</f>
        <v>517024</v>
      </c>
      <c r="J67" s="55">
        <f>IFERROR(VLOOKUP($A67, ワクチン高齢者等!$A:$G, J$4, FALSE), 0)</f>
        <v>28535</v>
      </c>
      <c r="K67" s="55">
        <f>IFERROR(VLOOKUP($A67, ワクチン高齢者等!$A:$G, K$4, FALSE), 0)</f>
        <v>207205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602062</v>
      </c>
      <c r="O67" s="56">
        <f t="shared" si="2"/>
        <v>298685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748026</v>
      </c>
      <c r="I68" s="55">
        <f>IFERROR(VLOOKUP($A68, ワクチン高齢者等!$A:$G, I$4, FALSE), 0)</f>
        <v>498037</v>
      </c>
      <c r="J68" s="55">
        <f>IFERROR(VLOOKUP($A68, ワクチン高齢者等!$A:$G, J$4, FALSE), 0)</f>
        <v>32727</v>
      </c>
      <c r="K68" s="55">
        <f>IFERROR(VLOOKUP($A68, ワクチン高齢者等!$A:$G, K$4, FALSE), 0)</f>
        <v>217262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530764</v>
      </c>
      <c r="O68" s="56">
        <f t="shared" si="2"/>
        <v>217262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724253</v>
      </c>
      <c r="I69" s="55">
        <f>IFERROR(VLOOKUP($A69, ワクチン高齢者等!$A:$G, I$4, FALSE), 0)</f>
        <v>446686</v>
      </c>
      <c r="J69" s="55">
        <f>IFERROR(VLOOKUP($A69, ワクチン高齢者等!$A:$G, J$4, FALSE), 0)</f>
        <v>31772</v>
      </c>
      <c r="K69" s="55">
        <f>IFERROR(VLOOKUP($A69, ワクチン高齢者等!$A:$G, K$4, FALSE), 0)</f>
        <v>245795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478458</v>
      </c>
      <c r="O69" s="56">
        <f t="shared" si="2"/>
        <v>245795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743924</v>
      </c>
      <c r="I70" s="55">
        <f>IFERROR(VLOOKUP($A70, ワクチン高齢者等!$A:$G, I$4, FALSE), 0)</f>
        <v>405456</v>
      </c>
      <c r="J70" s="55">
        <f>IFERROR(VLOOKUP($A70, ワクチン高齢者等!$A:$G, J$4, FALSE), 0)</f>
        <v>26528</v>
      </c>
      <c r="K70" s="55">
        <f>IFERROR(VLOOKUP($A70, ワクチン高齢者等!$A:$G, K$4, FALSE), 0)</f>
        <v>311940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523413</v>
      </c>
      <c r="O70" s="56">
        <f t="shared" si="2"/>
        <v>435476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789401</v>
      </c>
      <c r="I71" s="55">
        <f>IFERROR(VLOOKUP($A71, ワクチン高齢者等!$A:$G, I$4, FALSE), 0)</f>
        <v>420998</v>
      </c>
      <c r="J71" s="55">
        <f>IFERROR(VLOOKUP($A71, ワクチン高齢者等!$A:$G, J$4, FALSE), 0)</f>
        <v>25782</v>
      </c>
      <c r="K71" s="55">
        <f>IFERROR(VLOOKUP($A71, ワクチン高齢者等!$A:$G, K$4, FALSE), 0)</f>
        <v>342621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490195</v>
      </c>
      <c r="O71" s="56">
        <f t="shared" ref="O71:O134" si="4">IF($A71="", "", F71+G71+K71+L71)</f>
        <v>414569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783982</v>
      </c>
      <c r="I72" s="55">
        <f>IFERROR(VLOOKUP($A72, ワクチン高齢者等!$A:$G, I$4, FALSE), 0)</f>
        <v>394074</v>
      </c>
      <c r="J72" s="55">
        <f>IFERROR(VLOOKUP($A72, ワクチン高齢者等!$A:$G, J$4, FALSE), 0)</f>
        <v>26440</v>
      </c>
      <c r="K72" s="55">
        <f>IFERROR(VLOOKUP($A72, ワクチン高齢者等!$A:$G, K$4, FALSE), 0)</f>
        <v>363468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467208</v>
      </c>
      <c r="O72" s="56">
        <f t="shared" si="4"/>
        <v>435509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752932</v>
      </c>
      <c r="I73" s="55">
        <f>IFERROR(VLOOKUP($A73, ワクチン高齢者等!$A:$G, I$4, FALSE), 0)</f>
        <v>389058</v>
      </c>
      <c r="J73" s="55">
        <f>IFERROR(VLOOKUP($A73, ワクチン高齢者等!$A:$G, J$4, FALSE), 0)</f>
        <v>28029</v>
      </c>
      <c r="K73" s="55">
        <f>IFERROR(VLOOKUP($A73, ワクチン高齢者等!$A:$G, K$4, FALSE), 0)</f>
        <v>335845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468624</v>
      </c>
      <c r="O73" s="56">
        <f t="shared" si="4"/>
        <v>413638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645851</v>
      </c>
      <c r="I74" s="55">
        <f>IFERROR(VLOOKUP($A74, ワクチン高齢者等!$A:$G, I$4, FALSE), 0)</f>
        <v>332091</v>
      </c>
      <c r="J74" s="55">
        <f>IFERROR(VLOOKUP($A74, ワクチン高齢者等!$A:$G, J$4, FALSE), 0)</f>
        <v>27264</v>
      </c>
      <c r="K74" s="55">
        <f>IFERROR(VLOOKUP($A74, ワクチン高齢者等!$A:$G, K$4, FALSE), 0)</f>
        <v>286496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411612</v>
      </c>
      <c r="O74" s="56">
        <f t="shared" si="4"/>
        <v>360187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537705</v>
      </c>
      <c r="I75" s="55">
        <f>IFERROR(VLOOKUP($A75, ワクチン高齢者等!$A:$G, I$4, FALSE), 0)</f>
        <v>298321</v>
      </c>
      <c r="J75" s="55">
        <f>IFERROR(VLOOKUP($A75, ワクチン高齢者等!$A:$G, J$4, FALSE), 0)</f>
        <v>33358</v>
      </c>
      <c r="K75" s="55">
        <f>IFERROR(VLOOKUP($A75, ワクチン高齢者等!$A:$G, K$4, FALSE), 0)</f>
        <v>206026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331679</v>
      </c>
      <c r="O75" s="56">
        <f t="shared" si="4"/>
        <v>206026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453036</v>
      </c>
      <c r="I76" s="55">
        <f>IFERROR(VLOOKUP($A76, ワクチン高齢者等!$A:$G, I$4, FALSE), 0)</f>
        <v>242026</v>
      </c>
      <c r="J76" s="55">
        <f>IFERROR(VLOOKUP($A76, ワクチン高齢者等!$A:$G, J$4, FALSE), 0)</f>
        <v>32983</v>
      </c>
      <c r="K76" s="55">
        <f>IFERROR(VLOOKUP($A76, ワクチン高齢者等!$A:$G, K$4, FALSE), 0)</f>
        <v>178027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275009</v>
      </c>
      <c r="O76" s="56">
        <f t="shared" si="4"/>
        <v>178027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2" t="s">
        <v>146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44368</v>
      </c>
      <c r="B3" s="26" t="s">
        <v>153</v>
      </c>
      <c r="C3" s="26">
        <f>IF(D21="", "", D21)</f>
        <v>782213</v>
      </c>
      <c r="D3" s="26">
        <f>IF(C21="", "", C21)</f>
        <v>15104446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19778</v>
      </c>
      <c r="I3" s="26" t="str">
        <f t="shared" si="1"/>
        <v/>
      </c>
      <c r="J3" s="26">
        <f t="shared" si="1"/>
        <v>721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747449</v>
      </c>
      <c r="N3" s="26">
        <f t="shared" si="2"/>
        <v>14418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44368</v>
      </c>
      <c r="B4" s="26" t="s">
        <v>154</v>
      </c>
      <c r="C4" s="26">
        <f>IF(D22="", "", D22)</f>
        <v>3059</v>
      </c>
      <c r="D4" s="26">
        <f>IF(C22="", "", C22)</f>
        <v>744101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2966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2" t="s">
        <v>156</v>
      </c>
      <c r="B7" s="102"/>
      <c r="C7" s="102"/>
      <c r="D7" s="102"/>
      <c r="E7" s="102"/>
      <c r="F7" s="102"/>
      <c r="G7" s="102"/>
      <c r="H7" s="102"/>
      <c r="I7" s="102"/>
      <c r="M7" s="51"/>
      <c r="O7" s="27"/>
      <c r="P7" s="27"/>
    </row>
    <row r="8" spans="1:17" x14ac:dyDescent="0.55000000000000004">
      <c r="A8" s="102" t="s">
        <v>294</v>
      </c>
      <c r="B8" s="102"/>
      <c r="C8" s="102"/>
      <c r="D8" s="102"/>
      <c r="E8" s="102"/>
      <c r="F8" s="102"/>
      <c r="G8" s="102"/>
      <c r="H8" s="102"/>
      <c r="I8" s="102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21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2" t="s">
        <v>157</v>
      </c>
      <c r="D10" s="102"/>
      <c r="E10" s="102" t="s">
        <v>158</v>
      </c>
      <c r="F10" s="102"/>
      <c r="G10" s="102" t="s">
        <v>159</v>
      </c>
      <c r="H10" s="102" t="s">
        <v>160</v>
      </c>
      <c r="I10" s="102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2"/>
      <c r="H11" s="102"/>
      <c r="I11" s="106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15104446</v>
      </c>
      <c r="D12" s="49">
        <v>782213</v>
      </c>
      <c r="E12" s="49">
        <v>19778</v>
      </c>
      <c r="F12" s="49">
        <v>721</v>
      </c>
      <c r="G12" s="49">
        <v>747449</v>
      </c>
      <c r="H12" s="49">
        <v>14418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744101</v>
      </c>
      <c r="D13" s="49">
        <v>3059</v>
      </c>
      <c r="E13" s="49">
        <v>88</v>
      </c>
      <c r="F13" s="49">
        <v>0</v>
      </c>
      <c r="G13" s="49">
        <v>2966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15849376</v>
      </c>
      <c r="D15" s="48">
        <f t="shared" si="3"/>
        <v>785287</v>
      </c>
      <c r="E15" s="48">
        <f t="shared" si="3"/>
        <v>19866</v>
      </c>
      <c r="F15" s="48">
        <f t="shared" si="3"/>
        <v>721</v>
      </c>
      <c r="G15" s="48">
        <f t="shared" si="3"/>
        <v>750430</v>
      </c>
      <c r="H15" s="48">
        <f t="shared" si="3"/>
        <v>14423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2" t="s">
        <v>157</v>
      </c>
      <c r="D18" s="106"/>
      <c r="E18" s="102" t="s">
        <v>169</v>
      </c>
      <c r="F18" s="106"/>
      <c r="G18" s="106"/>
      <c r="H18" s="102" t="s">
        <v>170</v>
      </c>
      <c r="I18" s="106"/>
      <c r="J18" s="106"/>
      <c r="K18" s="106"/>
      <c r="L18" s="106"/>
      <c r="M18" s="106"/>
      <c r="N18" s="106"/>
      <c r="O18" s="106"/>
      <c r="P18" s="106"/>
    </row>
    <row r="19" spans="1:16" x14ac:dyDescent="0.55000000000000004">
      <c r="C19" s="106"/>
      <c r="D19" s="106"/>
      <c r="E19" s="106"/>
      <c r="F19" s="106"/>
      <c r="G19" s="106"/>
      <c r="H19" s="102" t="s">
        <v>158</v>
      </c>
      <c r="I19" s="106"/>
      <c r="J19" s="106"/>
      <c r="K19" s="106"/>
      <c r="L19" s="106"/>
      <c r="M19" s="106"/>
      <c r="N19" s="106"/>
      <c r="O19" s="102" t="s">
        <v>159</v>
      </c>
      <c r="P19" s="10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06"/>
      <c r="P20" s="106"/>
    </row>
    <row r="21" spans="1:16" x14ac:dyDescent="0.55000000000000004">
      <c r="B21" s="26" t="s">
        <v>166</v>
      </c>
      <c r="C21" s="28">
        <f t="shared" ref="C21:D23" si="4">C12</f>
        <v>15104446</v>
      </c>
      <c r="D21" s="28">
        <f t="shared" si="4"/>
        <v>782213</v>
      </c>
      <c r="E21" s="3"/>
      <c r="F21" s="3"/>
      <c r="G21" s="3"/>
      <c r="H21" s="3"/>
      <c r="I21" s="28">
        <f>E12</f>
        <v>19778</v>
      </c>
      <c r="J21" s="3"/>
      <c r="K21" s="28">
        <f>F12</f>
        <v>721</v>
      </c>
      <c r="L21" s="3"/>
      <c r="M21" s="3"/>
      <c r="N21" s="16">
        <f>G21</f>
        <v>0</v>
      </c>
      <c r="O21" s="28">
        <f t="shared" ref="O21:P23" si="5">G12</f>
        <v>747449</v>
      </c>
      <c r="P21" s="28">
        <f t="shared" si="5"/>
        <v>14418</v>
      </c>
    </row>
    <row r="22" spans="1:16" x14ac:dyDescent="0.55000000000000004">
      <c r="B22" s="26" t="s">
        <v>167</v>
      </c>
      <c r="C22" s="28">
        <f t="shared" si="4"/>
        <v>744101</v>
      </c>
      <c r="D22" s="28">
        <f t="shared" si="4"/>
        <v>3059</v>
      </c>
      <c r="E22" s="3"/>
      <c r="F22" s="3"/>
      <c r="G22" s="3"/>
      <c r="H22" s="3"/>
      <c r="I22" s="28">
        <f>E13</f>
        <v>88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2966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15849376</v>
      </c>
      <c r="D24" s="26">
        <f t="shared" si="6"/>
        <v>785287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19866</v>
      </c>
      <c r="J24" s="26">
        <f t="shared" si="6"/>
        <v>0</v>
      </c>
      <c r="K24" s="26">
        <f t="shared" si="6"/>
        <v>721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750430</v>
      </c>
      <c r="P24" s="26">
        <f t="shared" si="6"/>
        <v>14423</v>
      </c>
    </row>
    <row r="26" spans="1:16" x14ac:dyDescent="0.55000000000000004">
      <c r="F26" s="102" t="s">
        <v>278</v>
      </c>
      <c r="G26" s="106"/>
      <c r="H26" s="106"/>
      <c r="I26" s="106"/>
      <c r="J26" s="106"/>
      <c r="K26" s="106"/>
    </row>
    <row r="27" spans="1:16" x14ac:dyDescent="0.55000000000000004">
      <c r="E27" s="26" t="s">
        <v>291</v>
      </c>
      <c r="F27" s="105" t="s">
        <v>280</v>
      </c>
      <c r="G27" s="105"/>
      <c r="H27" s="105"/>
      <c r="I27" s="105"/>
      <c r="J27" s="105"/>
      <c r="K27" s="105"/>
      <c r="L27" s="105"/>
    </row>
    <row r="29" spans="1:16" x14ac:dyDescent="0.55000000000000004">
      <c r="F29" s="102" t="s">
        <v>286</v>
      </c>
      <c r="G29" s="102"/>
      <c r="H29" s="102"/>
      <c r="I29" s="102"/>
      <c r="J29" s="102"/>
      <c r="K29" s="102"/>
      <c r="L29" s="102"/>
    </row>
    <row r="30" spans="1:16" x14ac:dyDescent="0.55000000000000004">
      <c r="F30" s="105" t="s">
        <v>281</v>
      </c>
      <c r="G30" s="105"/>
      <c r="H30" s="105"/>
      <c r="I30" s="105"/>
      <c r="J30" s="105"/>
      <c r="K30" s="105"/>
      <c r="L30" s="105"/>
      <c r="M30" s="105"/>
      <c r="N30" s="105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2" t="s">
        <v>293</v>
      </c>
      <c r="H32" s="102"/>
      <c r="I32" s="102"/>
      <c r="J32" s="102"/>
      <c r="K32" s="102"/>
      <c r="L32" s="102"/>
    </row>
    <row r="33" spans="6:14" x14ac:dyDescent="0.55000000000000004">
      <c r="F33" s="102" t="s">
        <v>288</v>
      </c>
      <c r="G33" s="102"/>
      <c r="H33" s="102"/>
      <c r="I33" s="102"/>
      <c r="J33" s="102"/>
      <c r="K33" s="102"/>
      <c r="L33" s="102"/>
      <c r="M33" s="102"/>
      <c r="N33" s="102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2" t="s">
        <v>177</v>
      </c>
      <c r="B1" s="102"/>
      <c r="C1" s="102"/>
      <c r="D1" s="108"/>
      <c r="E1" s="108"/>
      <c r="F1" s="108"/>
      <c r="G1" s="108"/>
      <c r="H1" s="108"/>
      <c r="I1" s="10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20</v>
      </c>
      <c r="D2" s="107" t="s">
        <v>178</v>
      </c>
      <c r="E2" s="108"/>
      <c r="F2" s="108"/>
      <c r="G2" s="108"/>
      <c r="H2" s="108"/>
      <c r="I2" s="10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44367</v>
      </c>
      <c r="C5" s="30" t="s">
        <v>7</v>
      </c>
      <c r="D5" s="40">
        <f>IFERROR(INT(TRIM(SUBSTITUTE(VLOOKUP($A5&amp;"*",各都道府県の状況!$A:$I,D$3,FALSE), "※5", ""))), "")</f>
        <v>40995</v>
      </c>
      <c r="E5" s="40">
        <f>IFERROR(INT(TRIM(SUBSTITUTE(VLOOKUP($A5&amp;"*",各都道府県の状況!$A:$I,E$3,FALSE), "※5", ""))), "")</f>
        <v>756329</v>
      </c>
      <c r="F5" s="40">
        <f>IFERROR(INT(TRIM(SUBSTITUTE(VLOOKUP($A5&amp;"*",各都道府県の状況!$A:$I,F$3,FALSE), "※5", ""))), "")</f>
        <v>37393</v>
      </c>
      <c r="G5" s="40">
        <f>IFERROR(INT(TRIM(SUBSTITUTE(VLOOKUP($A5&amp;"*",各都道府県の状況!$A:$I,G$3,FALSE), "※5", ""))), "")</f>
        <v>1342</v>
      </c>
      <c r="H5" s="40">
        <f>IFERROR(INT(TRIM(SUBSTITUTE(VLOOKUP($A5&amp;"*",各都道府県の状況!$A:$I,H$3,FALSE), "※5", ""))), "")</f>
        <v>2493</v>
      </c>
      <c r="I5" s="40">
        <f>IFERROR(INT(TRIM(SUBSTITUTE(VLOOKUP($A5&amp;"*",各都道府県の状況!$A:$I,I$3,FALSE), "※5", ""))), "")</f>
        <v>29</v>
      </c>
      <c r="J5" s="2"/>
    </row>
    <row r="6" spans="1:10" x14ac:dyDescent="0.55000000000000004">
      <c r="A6" s="12" t="s">
        <v>182</v>
      </c>
      <c r="B6" s="13">
        <f t="shared" si="0"/>
        <v>44367</v>
      </c>
      <c r="C6" s="30" t="s">
        <v>11</v>
      </c>
      <c r="D6" s="40">
        <f>IFERROR(INT(TRIM(SUBSTITUTE(VLOOKUP($A6&amp;"*",各都道府県の状況!$A:$I,D$3,FALSE), "※5", ""))), "")</f>
        <v>2453</v>
      </c>
      <c r="E6" s="40">
        <f>IFERROR(INT(TRIM(SUBSTITUTE(VLOOKUP($A6&amp;"*",各都道府県の状況!$A:$I,E$3,FALSE), "※5", ""))), "")</f>
        <v>48826</v>
      </c>
      <c r="F6" s="40">
        <f>IFERROR(INT(TRIM(SUBSTITUTE(VLOOKUP($A6&amp;"*",各都道府県の状況!$A:$I,F$3,FALSE), "※5", ""))), "")</f>
        <v>2392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44367</v>
      </c>
      <c r="C7" s="30" t="s">
        <v>12</v>
      </c>
      <c r="D7" s="40">
        <f>IFERROR(INT(TRIM(SUBSTITUTE(VLOOKUP($A7&amp;"*",各都道府県の状況!$A:$I,D$3,FALSE), "※5", ""))), "")</f>
        <v>1633</v>
      </c>
      <c r="E7" s="40">
        <f>IFERROR(INT(TRIM(SUBSTITUTE(VLOOKUP($A7&amp;"*",各都道府県の状況!$A:$I,E$3,FALSE), "※5", ""))), "")</f>
        <v>81973</v>
      </c>
      <c r="F7" s="40">
        <f>IFERROR(INT(TRIM(SUBSTITUTE(VLOOKUP($A7&amp;"*",各都道府県の状況!$A:$I,F$3,FALSE), "※5", ""))), "")</f>
        <v>1513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74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44367</v>
      </c>
      <c r="C8" s="30" t="s">
        <v>13</v>
      </c>
      <c r="D8" s="40">
        <f>IFERROR(INT(TRIM(SUBSTITUTE(VLOOKUP($A8&amp;"*",各都道府県の状況!$A:$I,D$3,FALSE), "※5", ""))), "")</f>
        <v>9066</v>
      </c>
      <c r="E8" s="40">
        <f>IFERROR(INT(TRIM(SUBSTITUTE(VLOOKUP($A8&amp;"*",各都道府県の状況!$A:$I,E$3,FALSE), "※5", ""))), "")</f>
        <v>153386</v>
      </c>
      <c r="F8" s="40">
        <f>IFERROR(INT(TRIM(SUBSTITUTE(VLOOKUP($A8&amp;"*",各都道府県の状況!$A:$I,F$3,FALSE), "※5", ""))), "")</f>
        <v>8898</v>
      </c>
      <c r="G8" s="40">
        <f>IFERROR(INT(TRIM(SUBSTITUTE(VLOOKUP($A8&amp;"*",各都道府県の状況!$A:$I,G$3,FALSE), "※5", ""))), "")</f>
        <v>86</v>
      </c>
      <c r="H8" s="40">
        <f>IFERROR(INT(TRIM(SUBSTITUTE(VLOOKUP($A8&amp;"*",各都道府県の状況!$A:$I,H$3,FALSE), "※5", ""))), "")</f>
        <v>80</v>
      </c>
      <c r="I8" s="40">
        <f>IFERROR(INT(TRIM(SUBSTITUTE(VLOOKUP($A8&amp;"*",各都道府県の状況!$A:$I,I$3,FALSE), "※5", ""))), "")</f>
        <v>6</v>
      </c>
    </row>
    <row r="9" spans="1:10" ht="21" customHeight="1" x14ac:dyDescent="0.55000000000000004">
      <c r="A9" s="12" t="s">
        <v>185</v>
      </c>
      <c r="B9" s="13">
        <f t="shared" si="0"/>
        <v>44367</v>
      </c>
      <c r="C9" s="30" t="s">
        <v>14</v>
      </c>
      <c r="D9" s="40">
        <f>IFERROR(INT(TRIM(SUBSTITUTE(VLOOKUP($A9&amp;"*",各都道府県の状況!$A:$I,D$3,FALSE), "※5", ""))), "")</f>
        <v>769</v>
      </c>
      <c r="E9" s="40">
        <f>IFERROR(INT(TRIM(SUBSTITUTE(VLOOKUP($A9&amp;"*",各都道府県の状況!$A:$I,E$3,FALSE), "※5", ""))), "")</f>
        <v>14175</v>
      </c>
      <c r="F9" s="40">
        <f>IFERROR(INT(TRIM(SUBSTITUTE(VLOOKUP($A9&amp;"*",各都道府県の状況!$A:$I,F$3,FALSE), "※5", ""))), "")</f>
        <v>738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44367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63506</v>
      </c>
      <c r="F10" s="40">
        <f>IFERROR(INT(TRIM(SUBSTITUTE(VLOOKUP($A10&amp;"*",各都道府県の状況!$A:$I,F$3,FALSE), "※5", ""))), "")</f>
        <v>1935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38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44367</v>
      </c>
      <c r="C11" s="30" t="s">
        <v>16</v>
      </c>
      <c r="D11" s="40">
        <f>IFERROR(INT(TRIM(SUBSTITUTE(VLOOKUP($A11&amp;"*",各都道府県の状況!$A:$I,D$3,FALSE), "※5", ""))), "")</f>
        <v>4775</v>
      </c>
      <c r="E11" s="40">
        <f>IFERROR(INT(TRIM(SUBSTITUTE(VLOOKUP($A11&amp;"*",各都道府県の状況!$A:$I,E$3,FALSE), "※5", ""))), "")</f>
        <v>268851</v>
      </c>
      <c r="F11" s="40">
        <f>IFERROR(INT(TRIM(SUBSTITUTE(VLOOKUP($A11&amp;"*",各都道府県の状況!$A:$I,F$3,FALSE), "※5", ""))), "")</f>
        <v>4502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112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44367</v>
      </c>
      <c r="C12" s="30" t="s">
        <v>17</v>
      </c>
      <c r="D12" s="40">
        <f>IFERROR(INT(TRIM(SUBSTITUTE(VLOOKUP($A12&amp;"*",各都道府県の状況!$A:$I,D$3,FALSE), "※5", ""))), "")</f>
        <v>10271</v>
      </c>
      <c r="E12" s="40">
        <f>IFERROR(INT(TRIM(SUBSTITUTE(VLOOKUP($A12&amp;"*",各都道府県の状況!$A:$I,E$3,FALSE), "※5", ""))), "")</f>
        <v>33068</v>
      </c>
      <c r="F12" s="40">
        <f>IFERROR(INT(TRIM(SUBSTITUTE(VLOOKUP($A12&amp;"*",各都道府県の状況!$A:$I,F$3,FALSE), "※5", ""))), "")</f>
        <v>9847</v>
      </c>
      <c r="G12" s="40">
        <f>IFERROR(INT(TRIM(SUBSTITUTE(VLOOKUP($A12&amp;"*",各都道府県の状況!$A:$I,G$3,FALSE), "※5", ""))), "")</f>
        <v>161</v>
      </c>
      <c r="H12" s="40">
        <f>IFERROR(INT(TRIM(SUBSTITUTE(VLOOKUP($A12&amp;"*",各都道府県の状況!$A:$I,H$3,FALSE), "※5", ""))), "")</f>
        <v>263</v>
      </c>
      <c r="I12" s="40">
        <f>IFERROR(INT(TRIM(SUBSTITUTE(VLOOKUP($A12&amp;"*",各都道府県の状況!$A:$I,I$3,FALSE), "※5", ""))), "")</f>
        <v>7</v>
      </c>
    </row>
    <row r="13" spans="1:10" x14ac:dyDescent="0.55000000000000004">
      <c r="A13" s="12" t="s">
        <v>189</v>
      </c>
      <c r="B13" s="13">
        <f t="shared" si="0"/>
        <v>44367</v>
      </c>
      <c r="C13" s="30" t="s">
        <v>18</v>
      </c>
      <c r="D13" s="40">
        <f>IFERROR(INT(TRIM(SUBSTITUTE(VLOOKUP($A13&amp;"*",各都道府県の状況!$A:$I,D$3,FALSE), "※5", ""))), "")</f>
        <v>6791</v>
      </c>
      <c r="E13" s="40">
        <f>IFERROR(INT(TRIM(SUBSTITUTE(VLOOKUP($A13&amp;"*",各都道府県の状況!$A:$I,E$3,FALSE), "※5", ""))), "")</f>
        <v>279463</v>
      </c>
      <c r="F13" s="40">
        <f>IFERROR(INT(TRIM(SUBSTITUTE(VLOOKUP($A13&amp;"*",各都道府県の状況!$A:$I,F$3,FALSE), "※5", ""))), "")</f>
        <v>6530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180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44367</v>
      </c>
      <c r="C14" s="30" t="s">
        <v>19</v>
      </c>
      <c r="D14" s="40">
        <f>IFERROR(INT(TRIM(SUBSTITUTE(VLOOKUP($A14&amp;"*",各都道府県の状況!$A:$I,D$3,FALSE), "※5", ""))), "")</f>
        <v>8003</v>
      </c>
      <c r="E14" s="40">
        <f>IFERROR(INT(TRIM(SUBSTITUTE(VLOOKUP($A14&amp;"*",各都道府県の状況!$A:$I,E$3,FALSE), "※5", ""))), "")</f>
        <v>186476</v>
      </c>
      <c r="F14" s="40">
        <f>IFERROR(INT(TRIM(SUBSTITUTE(VLOOKUP($A14&amp;"*",各都道府県の状況!$A:$I,F$3,FALSE), "※5", ""))), "")</f>
        <v>7774</v>
      </c>
      <c r="G14" s="40">
        <f>IFERROR(INT(TRIM(SUBSTITUTE(VLOOKUP($A14&amp;"*",各都道府県の状況!$A:$I,G$3,FALSE), "※5", ""))), "")</f>
        <v>149</v>
      </c>
      <c r="H14" s="40">
        <f>IFERROR(INT(TRIM(SUBSTITUTE(VLOOKUP($A14&amp;"*",各都道府県の状況!$A:$I,H$3,FALSE), "※5", ""))), "")</f>
        <v>80</v>
      </c>
      <c r="I14" s="40">
        <f>IFERROR(INT(TRIM(SUBSTITUTE(VLOOKUP($A14&amp;"*",各都道府県の状況!$A:$I,I$3,FALSE), "※5", ""))), "")</f>
        <v>10</v>
      </c>
    </row>
    <row r="15" spans="1:10" x14ac:dyDescent="0.55000000000000004">
      <c r="A15" s="12" t="s">
        <v>191</v>
      </c>
      <c r="B15" s="13">
        <f t="shared" si="0"/>
        <v>44367</v>
      </c>
      <c r="C15" s="30" t="s">
        <v>20</v>
      </c>
      <c r="D15" s="40">
        <f>IFERROR(INT(TRIM(SUBSTITUTE(VLOOKUP($A15&amp;"*",各都道府県の状況!$A:$I,D$3,FALSE), "※5", ""))), "")</f>
        <v>45531</v>
      </c>
      <c r="E15" s="40">
        <f>IFERROR(INT(TRIM(SUBSTITUTE(VLOOKUP($A15&amp;"*",各都道府県の状況!$A:$I,E$3,FALSE), "※5", ""))), "")</f>
        <v>938446</v>
      </c>
      <c r="F15" s="40">
        <f>IFERROR(INT(TRIM(SUBSTITUTE(VLOOKUP($A15&amp;"*",各都道府県の状況!$A:$I,F$3,FALSE), "※5", ""))), "")</f>
        <v>43807</v>
      </c>
      <c r="G15" s="40">
        <f>IFERROR(INT(TRIM(SUBSTITUTE(VLOOKUP($A15&amp;"*",各都道府県の状況!$A:$I,G$3,FALSE), "※5", ""))), "")</f>
        <v>826</v>
      </c>
      <c r="H15" s="40">
        <f>IFERROR(INT(TRIM(SUBSTITUTE(VLOOKUP($A15&amp;"*",各都道府県の状況!$A:$I,H$3,FALSE), "※5", ""))), "")</f>
        <v>898</v>
      </c>
      <c r="I15" s="40">
        <f>IFERROR(INT(TRIM(SUBSTITUTE(VLOOKUP($A15&amp;"*",各都道府県の状況!$A:$I,I$3,FALSE), "※5", ""))), "")</f>
        <v>24</v>
      </c>
    </row>
    <row r="16" spans="1:10" x14ac:dyDescent="0.55000000000000004">
      <c r="A16" s="12" t="s">
        <v>192</v>
      </c>
      <c r="B16" s="13">
        <f t="shared" si="0"/>
        <v>44367</v>
      </c>
      <c r="C16" s="30" t="s">
        <v>21</v>
      </c>
      <c r="D16" s="40">
        <f>IFERROR(INT(TRIM(SUBSTITUTE(VLOOKUP($A16&amp;"*",各都道府県の状況!$A:$I,D$3,FALSE), "※5", ""))), "")</f>
        <v>39173</v>
      </c>
      <c r="E16" s="40">
        <f>IFERROR(INT(TRIM(SUBSTITUTE(VLOOKUP($A16&amp;"*",各都道府県の状況!$A:$I,E$3,FALSE), "※5", ""))), "")</f>
        <v>658741</v>
      </c>
      <c r="F16" s="40">
        <f>IFERROR(INT(TRIM(SUBSTITUTE(VLOOKUP($A16&amp;"*",各都道府県の状況!$A:$I,F$3,FALSE), "※5", ""))), "")</f>
        <v>37465</v>
      </c>
      <c r="G16" s="40">
        <f>IFERROR(INT(TRIM(SUBSTITUTE(VLOOKUP($A16&amp;"*",各都道府県の状況!$A:$I,G$3,FALSE), "※5", ""))), "")</f>
        <v>701</v>
      </c>
      <c r="H16" s="40">
        <f>IFERROR(INT(TRIM(SUBSTITUTE(VLOOKUP($A16&amp;"*",各都道府県の状況!$A:$I,H$3,FALSE), "※5", ""))), "")</f>
        <v>967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44367</v>
      </c>
      <c r="C17" s="30" t="s">
        <v>22</v>
      </c>
      <c r="D17" s="40">
        <f>IFERROR(INT(TRIM(SUBSTITUTE(VLOOKUP($A17&amp;"*",各都道府県の状況!$A:$I,D$3,FALSE), "※5", ""))), "")</f>
        <v>169085</v>
      </c>
      <c r="E17" s="40">
        <f>IFERROR(INT(TRIM(SUBSTITUTE(VLOOKUP($A17&amp;"*",各都道府県の状況!$A:$I,E$3,FALSE), "※5", ""))), "")</f>
        <v>2432712</v>
      </c>
      <c r="F17" s="40">
        <f>IFERROR(INT(TRIM(SUBSTITUTE(VLOOKUP($A17&amp;"*",各都道府県の状況!$A:$I,F$3,FALSE), "※5", ""))), "")</f>
        <v>163459</v>
      </c>
      <c r="G17" s="40">
        <f>IFERROR(INT(TRIM(SUBSTITUTE(VLOOKUP($A17&amp;"*",各都道府県の状況!$A:$I,G$3,FALSE), "※5", ""))), "")</f>
        <v>2197</v>
      </c>
      <c r="H17" s="40">
        <f>IFERROR(INT(TRIM(SUBSTITUTE(VLOOKUP($A17&amp;"*",各都道府県の状況!$A:$I,H$3,FALSE), "※5", ""))), "")</f>
        <v>3429</v>
      </c>
      <c r="I17" s="40">
        <f>IFERROR(INT(TRIM(SUBSTITUTE(VLOOKUP($A17&amp;"*",各都道府県の状況!$A:$I,I$3,FALSE), "※5", ""))), "")</f>
        <v>45</v>
      </c>
    </row>
    <row r="18" spans="1:9" x14ac:dyDescent="0.55000000000000004">
      <c r="A18" s="12" t="s">
        <v>194</v>
      </c>
      <c r="B18" s="13">
        <f t="shared" si="0"/>
        <v>44367</v>
      </c>
      <c r="C18" s="30" t="s">
        <v>23</v>
      </c>
      <c r="D18" s="40">
        <f>IFERROR(INT(TRIM(SUBSTITUTE(VLOOKUP($A18&amp;"*",各都道府県の状況!$A:$I,D$3,FALSE), "※5", ""))), "")</f>
        <v>65464</v>
      </c>
      <c r="E18" s="40">
        <f>IFERROR(INT(TRIM(SUBSTITUTE(VLOOKUP($A18&amp;"*",各都道府県の状況!$A:$I,E$3,FALSE), "※5", ""))), "")</f>
        <v>997435</v>
      </c>
      <c r="F18" s="40">
        <f>IFERROR(INT(TRIM(SUBSTITUTE(VLOOKUP($A18&amp;"*",各都道府県の状況!$A:$I,F$3,FALSE), "※5", ""))), "")</f>
        <v>62911</v>
      </c>
      <c r="G18" s="40">
        <f>IFERROR(INT(TRIM(SUBSTITUTE(VLOOKUP($A18&amp;"*",各都道府県の状況!$A:$I,G$3,FALSE), "※5", ""))), "")</f>
        <v>936</v>
      </c>
      <c r="H18" s="40">
        <f>IFERROR(INT(TRIM(SUBSTITUTE(VLOOKUP($A18&amp;"*",各都道府県の状況!$A:$I,H$3,FALSE), "※5", ""))), "")</f>
        <v>1617</v>
      </c>
      <c r="I18" s="40">
        <f>IFERROR(INT(TRIM(SUBSTITUTE(VLOOKUP($A18&amp;"*",各都道府県の状況!$A:$I,I$3,FALSE), "※5", ""))), "")</f>
        <v>49</v>
      </c>
    </row>
    <row r="19" spans="1:9" x14ac:dyDescent="0.55000000000000004">
      <c r="A19" s="12" t="s">
        <v>195</v>
      </c>
      <c r="B19" s="13">
        <f t="shared" si="0"/>
        <v>44367</v>
      </c>
      <c r="C19" s="30" t="s">
        <v>24</v>
      </c>
      <c r="D19" s="40">
        <f>IFERROR(INT(TRIM(SUBSTITUTE(VLOOKUP($A19&amp;"*",各都道府県の状況!$A:$I,D$3,FALSE), "※5", ""))), "")</f>
        <v>3384</v>
      </c>
      <c r="E19" s="40">
        <f>IFERROR(INT(TRIM(SUBSTITUTE(VLOOKUP($A19&amp;"*",各都道府県の状況!$A:$I,E$3,FALSE), "※5", ""))), "")</f>
        <v>170923</v>
      </c>
      <c r="F19" s="40">
        <f>IFERROR(INT(TRIM(SUBSTITUTE(VLOOKUP($A19&amp;"*",各都道府県の状況!$A:$I,F$3,FALSE), "※5", ""))), "")</f>
        <v>3245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92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44367</v>
      </c>
      <c r="C20" s="30" t="s">
        <v>25</v>
      </c>
      <c r="D20" s="40">
        <f>IFERROR(INT(TRIM(SUBSTITUTE(VLOOKUP($A20&amp;"*",各都道府県の状況!$A:$I,D$3,FALSE), "※5", ""))), "")</f>
        <v>2009</v>
      </c>
      <c r="E20" s="40">
        <f>IFERROR(INT(TRIM(SUBSTITUTE(VLOOKUP($A20&amp;"*",各都道府県の状況!$A:$I,E$3,FALSE), "※5", ""))), "")</f>
        <v>70118</v>
      </c>
      <c r="F20" s="40">
        <f>IFERROR(INT(TRIM(SUBSTITUTE(VLOOKUP($A20&amp;"*",各都道府県の状況!$A:$I,F$3,FALSE), "※5", ""))), "")</f>
        <v>1900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72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44367</v>
      </c>
      <c r="C21" s="30" t="s">
        <v>26</v>
      </c>
      <c r="D21" s="40">
        <f>IFERROR(INT(TRIM(SUBSTITUTE(VLOOKUP($A21&amp;"*",各都道府県の状況!$A:$I,D$3,FALSE), "※5", ""))), "")</f>
        <v>3912</v>
      </c>
      <c r="E21" s="40">
        <f>IFERROR(INT(TRIM(SUBSTITUTE(VLOOKUP($A21&amp;"*",各都道府県の状況!$A:$I,E$3,FALSE), "※5", ""))), "")</f>
        <v>117813</v>
      </c>
      <c r="F21" s="40">
        <f>IFERROR(INT(TRIM(SUBSTITUTE(VLOOKUP($A21&amp;"*",各都道府県の状況!$A:$I,F$3,FALSE), "※5", ""))), "")</f>
        <v>3725</v>
      </c>
      <c r="G21" s="40">
        <f>IFERROR(INT(TRIM(SUBSTITUTE(VLOOKUP($A21&amp;"*",各都道府県の状況!$A:$I,G$3,FALSE), "※5", ""))), "")</f>
        <v>114</v>
      </c>
      <c r="H21" s="40">
        <f>IFERROR(INT(TRIM(SUBSTITUTE(VLOOKUP($A21&amp;"*",各都道府県の状況!$A:$I,H$3,FALSE), "※5", ""))), "")</f>
        <v>70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44367</v>
      </c>
      <c r="C22" s="30" t="s">
        <v>27</v>
      </c>
      <c r="D22" s="40">
        <f>IFERROR(INT(TRIM(SUBSTITUTE(VLOOKUP($A22&amp;"*",各都道府県の状況!$A:$I,D$3,FALSE), "※5", ""))), "")</f>
        <v>1118</v>
      </c>
      <c r="E22" s="40">
        <f>IFERROR(INT(TRIM(SUBSTITUTE(VLOOKUP($A22&amp;"*",各都道府県の状況!$A:$I,E$3,FALSE), "※5", ""))), "")</f>
        <v>62730</v>
      </c>
      <c r="F22" s="40">
        <f>IFERROR(INT(TRIM(SUBSTITUTE(VLOOKUP($A22&amp;"*",各都道府県の状況!$A:$I,F$3,FALSE), "※5", ""))), "")</f>
        <v>1023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61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44367</v>
      </c>
      <c r="C23" s="30" t="s">
        <v>28</v>
      </c>
      <c r="D23" s="40">
        <f>IFERROR(INT(TRIM(SUBSTITUTE(VLOOKUP($A23&amp;"*",各都道府県の状況!$A:$I,D$3,FALSE), "※5", ""))), "")</f>
        <v>1881</v>
      </c>
      <c r="E23" s="40">
        <f>IFERROR(INT(TRIM(SUBSTITUTE(VLOOKUP($A23&amp;"*",各都道府県の状況!$A:$I,E$3,FALSE), "※5", ""))), "")</f>
        <v>50098</v>
      </c>
      <c r="F23" s="40">
        <f>IFERROR(INT(TRIM(SUBSTITUTE(VLOOKUP($A23&amp;"*",各都道府県の状況!$A:$I,F$3,FALSE), "※5", ""))), "")</f>
        <v>1659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202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44367</v>
      </c>
      <c r="C24" s="30" t="s">
        <v>29</v>
      </c>
      <c r="D24" s="40">
        <f>IFERROR(INT(TRIM(SUBSTITUTE(VLOOKUP($A24&amp;"*",各都道府県の状況!$A:$I,D$3,FALSE), "※5", ""))), "")</f>
        <v>4971</v>
      </c>
      <c r="E24" s="40">
        <f>IFERROR(INT(TRIM(SUBSTITUTE(VLOOKUP($A24&amp;"*",各都道府県の状況!$A:$I,E$3,FALSE), "※5", ""))), "")</f>
        <v>194537</v>
      </c>
      <c r="F24" s="40">
        <f>IFERROR(INT(TRIM(SUBSTITUTE(VLOOKUP($A24&amp;"*",各都道府県の状況!$A:$I,F$3,FALSE), "※5", ""))), "")</f>
        <v>4878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77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44367</v>
      </c>
      <c r="C25" s="30" t="s">
        <v>30</v>
      </c>
      <c r="D25" s="40">
        <f>IFERROR(INT(TRIM(SUBSTITUTE(VLOOKUP($A25&amp;"*",各都道府県の状況!$A:$I,D$3,FALSE), "※5", ""))), "")</f>
        <v>9366</v>
      </c>
      <c r="E25" s="40">
        <f>IFERROR(INT(TRIM(SUBSTITUTE(VLOOKUP($A25&amp;"*",各都道府県の状況!$A:$I,E$3,FALSE), "※5", ""))), "")</f>
        <v>261734</v>
      </c>
      <c r="F25" s="40">
        <f>IFERROR(INT(TRIM(SUBSTITUTE(VLOOKUP($A25&amp;"*",各都道府県の状況!$A:$I,F$3,FALSE), "※5", ""))), "")</f>
        <v>8968</v>
      </c>
      <c r="G25" s="40">
        <f>IFERROR(INT(TRIM(SUBSTITUTE(VLOOKUP($A25&amp;"*",各都道府県の状況!$A:$I,G$3,FALSE), "※5", ""))), "")</f>
        <v>183</v>
      </c>
      <c r="H25" s="40">
        <f>IFERROR(INT(TRIM(SUBSTITUTE(VLOOKUP($A25&amp;"*",各都道府県の状況!$A:$I,H$3,FALSE), "※5", ""))), "")</f>
        <v>215</v>
      </c>
      <c r="I25" s="40">
        <f>IFERROR(INT(TRIM(SUBSTITUTE(VLOOKUP($A25&amp;"*",各都道府県の状況!$A:$I,I$3,FALSE), "※5", ""))), "")</f>
        <v>9</v>
      </c>
    </row>
    <row r="26" spans="1:9" x14ac:dyDescent="0.55000000000000004">
      <c r="A26" s="12" t="s">
        <v>202</v>
      </c>
      <c r="B26" s="13">
        <f t="shared" si="0"/>
        <v>44367</v>
      </c>
      <c r="C26" s="30" t="s">
        <v>31</v>
      </c>
      <c r="D26" s="40">
        <f>IFERROR(INT(TRIM(SUBSTITUTE(VLOOKUP($A26&amp;"*",各都道府県の状況!$A:$I,D$3,FALSE), "※5", ""))), "")</f>
        <v>9024</v>
      </c>
      <c r="E26" s="40">
        <f>IFERROR(INT(TRIM(SUBSTITUTE(VLOOKUP($A26&amp;"*",各都道府県の状況!$A:$I,E$3,FALSE), "※5", ""))), "")</f>
        <v>385907</v>
      </c>
      <c r="F26" s="40">
        <f>IFERROR(INT(TRIM(SUBSTITUTE(VLOOKUP($A26&amp;"*",各都道府県の状況!$A:$I,F$3,FALSE), "※5", ""))), "")</f>
        <v>8538</v>
      </c>
      <c r="G26" s="40">
        <f>IFERROR(INT(TRIM(SUBSTITUTE(VLOOKUP($A26&amp;"*",各都道府県の状況!$A:$I,G$3,FALSE), "※5", ""))), "")</f>
        <v>147</v>
      </c>
      <c r="H26" s="40">
        <f>IFERROR(INT(TRIM(SUBSTITUTE(VLOOKUP($A26&amp;"*",各都道府県の状況!$A:$I,H$3,FALSE), "※5", ""))), "")</f>
        <v>339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44367</v>
      </c>
      <c r="C27" s="30" t="s">
        <v>32</v>
      </c>
      <c r="D27" s="40">
        <f>IFERROR(INT(TRIM(SUBSTITUTE(VLOOKUP($A27&amp;"*",各都道府県の状況!$A:$I,D$3,FALSE), "※5", ""))), "")</f>
        <v>50361</v>
      </c>
      <c r="E27" s="40">
        <f>IFERROR(INT(TRIM(SUBSTITUTE(VLOOKUP($A27&amp;"*",各都道府県の状況!$A:$I,E$3,FALSE), "※5", ""))), "")</f>
        <v>790726</v>
      </c>
      <c r="F27" s="40">
        <f>IFERROR(INT(TRIM(SUBSTITUTE(VLOOKUP($A27&amp;"*",各都道府県の状況!$A:$I,F$3,FALSE), "※5", ""))), "")</f>
        <v>47691</v>
      </c>
      <c r="G27" s="40">
        <f>IFERROR(INT(TRIM(SUBSTITUTE(VLOOKUP($A27&amp;"*",各都道府県の状況!$A:$I,G$3,FALSE), "※5", ""))), "")</f>
        <v>929</v>
      </c>
      <c r="H27" s="40">
        <f>IFERROR(INT(TRIM(SUBSTITUTE(VLOOKUP($A27&amp;"*",各都道府県の状況!$A:$I,H$3,FALSE), "※5", ""))), "")</f>
        <v>1741</v>
      </c>
      <c r="I27" s="40">
        <f>IFERROR(INT(TRIM(SUBSTITUTE(VLOOKUP($A27&amp;"*",各都道府県の状況!$A:$I,I$3,FALSE), "※5", ""))), "")</f>
        <v>50</v>
      </c>
    </row>
    <row r="28" spans="1:9" x14ac:dyDescent="0.55000000000000004">
      <c r="A28" s="12" t="s">
        <v>204</v>
      </c>
      <c r="B28" s="13">
        <f t="shared" si="0"/>
        <v>44367</v>
      </c>
      <c r="C28" s="30" t="s">
        <v>33</v>
      </c>
      <c r="D28" s="40">
        <f>IFERROR(INT(TRIM(SUBSTITUTE(VLOOKUP($A28&amp;"*",各都道府県の状況!$A:$I,D$3,FALSE), "※5", ""))), "")</f>
        <v>5186</v>
      </c>
      <c r="E28" s="40">
        <f>IFERROR(INT(TRIM(SUBSTITUTE(VLOOKUP($A28&amp;"*",各都道府県の状況!$A:$I,E$3,FALSE), "※5", ""))), "")</f>
        <v>137890</v>
      </c>
      <c r="F28" s="40">
        <f>IFERROR(INT(TRIM(SUBSTITUTE(VLOOKUP($A28&amp;"*",各都道府県の状況!$A:$I,F$3,FALSE), "※5", ""))), "")</f>
        <v>5099</v>
      </c>
      <c r="G28" s="40">
        <f>IFERROR(INT(TRIM(SUBSTITUTE(VLOOKUP($A28&amp;"*",各都道府県の状況!$A:$I,G$3,FALSE), "※5", ""))), "")</f>
        <v>109</v>
      </c>
      <c r="H28" s="40">
        <f>IFERROR(INT(TRIM(SUBSTITUTE(VLOOKUP($A28&amp;"*",各都道府県の状況!$A:$I,H$3,FALSE), "※5", ""))), "")</f>
        <v>115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44367</v>
      </c>
      <c r="C29" s="30" t="s">
        <v>34</v>
      </c>
      <c r="D29" s="40">
        <f>IFERROR(INT(TRIM(SUBSTITUTE(VLOOKUP($A29&amp;"*",各都道府県の状況!$A:$I,D$3,FALSE), "※5", ""))), "")</f>
        <v>5495</v>
      </c>
      <c r="E29" s="40">
        <f>IFERROR(INT(TRIM(SUBSTITUTE(VLOOKUP($A29&amp;"*",各都道府県の状況!$A:$I,E$3,FALSE), "※5", ""))), "")</f>
        <v>145038</v>
      </c>
      <c r="F29" s="40">
        <f>IFERROR(INT(TRIM(SUBSTITUTE(VLOOKUP($A29&amp;"*",各都道府県の状況!$A:$I,F$3,FALSE), "※5", ""))), "")</f>
        <v>5218</v>
      </c>
      <c r="G29" s="40">
        <f>IFERROR(INT(TRIM(SUBSTITUTE(VLOOKUP($A29&amp;"*",各都道府県の状況!$A:$I,G$3,FALSE), "※5", ""))), "")</f>
        <v>88</v>
      </c>
      <c r="H29" s="40">
        <f>IFERROR(INT(TRIM(SUBSTITUTE(VLOOKUP($A29&amp;"*",各都道府県の状況!$A:$I,H$3,FALSE), "※5", ""))), "")</f>
        <v>189</v>
      </c>
      <c r="I29" s="40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44367</v>
      </c>
      <c r="C30" s="30" t="s">
        <v>35</v>
      </c>
      <c r="D30" s="40">
        <f>IFERROR(INT(TRIM(SUBSTITUTE(VLOOKUP($A30&amp;"*",各都道府県の状況!$A:$I,D$3,FALSE), "※5", ""))), "")</f>
        <v>16465</v>
      </c>
      <c r="E30" s="40">
        <f>IFERROR(INT(TRIM(SUBSTITUTE(VLOOKUP($A30&amp;"*",各都道府県の状況!$A:$I,E$3,FALSE), "※5", ""))), "")</f>
        <v>275493</v>
      </c>
      <c r="F30" s="40">
        <f>IFERROR(INT(TRIM(SUBSTITUTE(VLOOKUP($A30&amp;"*",各都道府県の状況!$A:$I,F$3,FALSE), "※5", ""))), "")</f>
        <v>15960</v>
      </c>
      <c r="G30" s="40">
        <f>IFERROR(INT(TRIM(SUBSTITUTE(VLOOKUP($A30&amp;"*",各都道府県の状況!$A:$I,G$3,FALSE), "※5", ""))), "")</f>
        <v>235</v>
      </c>
      <c r="H30" s="40">
        <f>IFERROR(INT(TRIM(SUBSTITUTE(VLOOKUP($A30&amp;"*",各都道府県の状況!$A:$I,H$3,FALSE), "※5", ""))), "")</f>
        <v>254</v>
      </c>
      <c r="I30" s="40">
        <f>IFERROR(INT(TRIM(SUBSTITUTE(VLOOKUP($A30&amp;"*",各都道府県の状況!$A:$I,I$3,FALSE), "※5", ""))), "")</f>
        <v>15</v>
      </c>
    </row>
    <row r="31" spans="1:9" x14ac:dyDescent="0.55000000000000004">
      <c r="A31" s="12" t="s">
        <v>207</v>
      </c>
      <c r="B31" s="13">
        <f t="shared" si="0"/>
        <v>44367</v>
      </c>
      <c r="C31" s="30" t="s">
        <v>36</v>
      </c>
      <c r="D31" s="40">
        <f>IFERROR(INT(TRIM(SUBSTITUTE(VLOOKUP($A31&amp;"*",各都道府県の状況!$A:$I,D$3,FALSE), "※5", ""))), "")</f>
        <v>102440</v>
      </c>
      <c r="E31" s="40">
        <f>IFERROR(INT(TRIM(SUBSTITUTE(VLOOKUP($A31&amp;"*",各都道府県の状況!$A:$I,E$3,FALSE), "※5", ""))), "")</f>
        <v>2040320</v>
      </c>
      <c r="F31" s="40">
        <f>IFERROR(INT(TRIM(SUBSTITUTE(VLOOKUP($A31&amp;"*",各都道府県の状況!$A:$I,F$3,FALSE), "※5", ""))), "")</f>
        <v>97091</v>
      </c>
      <c r="G31" s="40">
        <f>IFERROR(INT(TRIM(SUBSTITUTE(VLOOKUP($A31&amp;"*",各都道府県の状況!$A:$I,G$3,FALSE), "※5", ""))), "")</f>
        <v>2592</v>
      </c>
      <c r="H31" s="40">
        <f>IFERROR(INT(TRIM(SUBSTITUTE(VLOOKUP($A31&amp;"*",各都道府県の状況!$A:$I,H$3,FALSE), "※5", ""))), "")</f>
        <v>1928</v>
      </c>
      <c r="I31" s="40">
        <f>IFERROR(INT(TRIM(SUBSTITUTE(VLOOKUP($A31&amp;"*",各都道府県の状況!$A:$I,I$3,FALSE), "※5", ""))), "")</f>
        <v>217</v>
      </c>
    </row>
    <row r="32" spans="1:9" x14ac:dyDescent="0.55000000000000004">
      <c r="A32" s="12" t="s">
        <v>208</v>
      </c>
      <c r="B32" s="13">
        <f t="shared" si="0"/>
        <v>44367</v>
      </c>
      <c r="C32" s="30" t="s">
        <v>37</v>
      </c>
      <c r="D32" s="40">
        <f>IFERROR(INT(TRIM(SUBSTITUTE(VLOOKUP($A32&amp;"*",各都道府県の状況!$A:$I,D$3,FALSE), "※5", ""))), "")</f>
        <v>40699</v>
      </c>
      <c r="E32" s="40">
        <f>IFERROR(INT(TRIM(SUBSTITUTE(VLOOKUP($A32&amp;"*",各都道府県の状況!$A:$I,E$3,FALSE), "※5", ""))), "")</f>
        <v>492703</v>
      </c>
      <c r="F32" s="40">
        <f>IFERROR(INT(TRIM(SUBSTITUTE(VLOOKUP($A32&amp;"*",各都道府県の状況!$A:$I,F$3,FALSE), "※5", ""))), "")</f>
        <v>38998</v>
      </c>
      <c r="G32" s="40">
        <f>IFERROR(INT(TRIM(SUBSTITUTE(VLOOKUP($A32&amp;"*",各都道府県の状況!$A:$I,G$3,FALSE), "※5", ""))), "")</f>
        <v>1273</v>
      </c>
      <c r="H32" s="40">
        <f>IFERROR(INT(TRIM(SUBSTITUTE(VLOOKUP($A32&amp;"*",各都道府県の状況!$A:$I,H$3,FALSE), "※5", ""))), "")</f>
        <v>430</v>
      </c>
      <c r="I32" s="40">
        <f>IFERROR(INT(TRIM(SUBSTITUTE(VLOOKUP($A32&amp;"*",各都道府県の状況!$A:$I,I$3,FALSE), "※5", ""))), "")</f>
        <v>32</v>
      </c>
    </row>
    <row r="33" spans="1:9" x14ac:dyDescent="0.55000000000000004">
      <c r="A33" s="12" t="s">
        <v>209</v>
      </c>
      <c r="B33" s="13">
        <f t="shared" si="0"/>
        <v>44367</v>
      </c>
      <c r="C33" s="30" t="s">
        <v>38</v>
      </c>
      <c r="D33" s="40">
        <f>IFERROR(INT(TRIM(SUBSTITUTE(VLOOKUP($A33&amp;"*",各都道府県の状況!$A:$I,D$3,FALSE), "※5", ""))), "")</f>
        <v>8159</v>
      </c>
      <c r="E33" s="40">
        <f>IFERROR(INT(TRIM(SUBSTITUTE(VLOOKUP($A33&amp;"*",各都道府県の状況!$A:$I,E$3,FALSE), "※5", ""))), "")</f>
        <v>162259</v>
      </c>
      <c r="F33" s="40">
        <f>IFERROR(INT(TRIM(SUBSTITUTE(VLOOKUP($A33&amp;"*",各都道府県の状況!$A:$I,F$3,FALSE), "※5", ""))), "")</f>
        <v>7896</v>
      </c>
      <c r="G33" s="40">
        <f>IFERROR(INT(TRIM(SUBSTITUTE(VLOOKUP($A33&amp;"*",各都道府県の状況!$A:$I,G$3,FALSE), "※5", ""))), "")</f>
        <v>125</v>
      </c>
      <c r="H33" s="40">
        <f>IFERROR(INT(TRIM(SUBSTITUTE(VLOOKUP($A33&amp;"*",各都道府県の状況!$A:$I,H$3,FALSE), "※5", ""))), "")</f>
        <v>138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44367</v>
      </c>
      <c r="C34" s="30" t="s">
        <v>39</v>
      </c>
      <c r="D34" s="40">
        <f>IFERROR(INT(TRIM(SUBSTITUTE(VLOOKUP($A34&amp;"*",各都道府県の状況!$A:$I,D$3,FALSE), "※5", ""))), "")</f>
        <v>2660</v>
      </c>
      <c r="E34" s="40">
        <f>IFERROR(INT(TRIM(SUBSTITUTE(VLOOKUP($A34&amp;"*",各都道府県の状況!$A:$I,E$3,FALSE), "※5", ""))), "")</f>
        <v>41376</v>
      </c>
      <c r="F34" s="40">
        <f>IFERROR(INT(TRIM(SUBSTITUTE(VLOOKUP($A34&amp;"*",各都道府県の状況!$A:$I,F$3,FALSE), "※5", ""))), "")</f>
        <v>2544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10</v>
      </c>
      <c r="I34" s="40">
        <f>IFERROR(INT(TRIM(SUBSTITUTE(VLOOKUP($A34&amp;"*",各都道府県の状況!$A:$I,I$3,FALSE), "※5", ""))), "")</f>
        <v>4</v>
      </c>
    </row>
    <row r="35" spans="1:9" x14ac:dyDescent="0.55000000000000004">
      <c r="A35" s="12" t="s">
        <v>211</v>
      </c>
      <c r="B35" s="13">
        <f t="shared" si="0"/>
        <v>44367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80814</v>
      </c>
      <c r="F35" s="40">
        <f>IFERROR(INT(TRIM(SUBSTITUTE(VLOOKUP($A35&amp;"*",各都道府県の状況!$A:$I,F$3,FALSE), "※5", ""))), "")</f>
        <v>454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44367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29236</v>
      </c>
      <c r="F36" s="40">
        <f>IFERROR(INT(TRIM(SUBSTITUTE(VLOOKUP($A36&amp;"*",各都道府県の状況!$A:$I,F$3,FALSE), "※5", ""))), "")</f>
        <v>542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44367</v>
      </c>
      <c r="C37" s="30" t="s">
        <v>42</v>
      </c>
      <c r="D37" s="40">
        <f>IFERROR(INT(TRIM(SUBSTITUTE(VLOOKUP($A37&amp;"*",各都道府県の状況!$A:$I,D$3,FALSE), "※5", ""))), "")</f>
        <v>7579</v>
      </c>
      <c r="E37" s="40">
        <f>IFERROR(INT(TRIM(SUBSTITUTE(VLOOKUP($A37&amp;"*",各都道府県の状況!$A:$I,E$3,FALSE), "※5", ""))), "")</f>
        <v>158467</v>
      </c>
      <c r="F37" s="40">
        <f>IFERROR(INT(TRIM(SUBSTITUTE(VLOOKUP($A37&amp;"*",各都道府県の状況!$A:$I,F$3,FALSE), "※5", ""))), "")</f>
        <v>7302</v>
      </c>
      <c r="G37" s="40">
        <f>IFERROR(INT(TRIM(SUBSTITUTE(VLOOKUP($A37&amp;"*",各都道府県の状況!$A:$I,G$3,FALSE), "※5", ""))), "")</f>
        <v>124</v>
      </c>
      <c r="H37" s="40">
        <f>IFERROR(INT(TRIM(SUBSTITUTE(VLOOKUP($A37&amp;"*",各都道府県の状況!$A:$I,H$3,FALSE), "※5", ""))), "")</f>
        <v>139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44367</v>
      </c>
      <c r="C38" s="30" t="s">
        <v>43</v>
      </c>
      <c r="D38" s="40">
        <f>IFERROR(INT(TRIM(SUBSTITUTE(VLOOKUP($A38&amp;"*",各都道府県の状況!$A:$I,D$3,FALSE), "※5", ""))), "")</f>
        <v>11375</v>
      </c>
      <c r="E38" s="40">
        <f>IFERROR(INT(TRIM(SUBSTITUTE(VLOOKUP($A38&amp;"*",各都道府県の状況!$A:$I,E$3,FALSE), "※5", ""))), "")</f>
        <v>534171</v>
      </c>
      <c r="F38" s="40">
        <f>IFERROR(INT(TRIM(SUBSTITUTE(VLOOKUP($A38&amp;"*",各都道府県の状況!$A:$I,F$3,FALSE), "※5", ""))), "")</f>
        <v>10853</v>
      </c>
      <c r="G38" s="40">
        <f>IFERROR(INT(TRIM(SUBSTITUTE(VLOOKUP($A38&amp;"*",各都道府県の状況!$A:$I,G$3,FALSE), "※5", ""))), "")</f>
        <v>166</v>
      </c>
      <c r="H38" s="40">
        <f>IFERROR(INT(TRIM(SUBSTITUTE(VLOOKUP($A38&amp;"*",各都道府県の状況!$A:$I,H$3,FALSE), "※5", ""))), "")</f>
        <v>279</v>
      </c>
      <c r="I38" s="40">
        <f>IFERROR(INT(TRIM(SUBSTITUTE(VLOOKUP($A38&amp;"*",各都道府県の状況!$A:$I,I$3,FALSE), "※5", ""))), "")</f>
        <v>19</v>
      </c>
    </row>
    <row r="39" spans="1:9" x14ac:dyDescent="0.55000000000000004">
      <c r="A39" s="12" t="s">
        <v>215</v>
      </c>
      <c r="B39" s="13">
        <f t="shared" si="0"/>
        <v>44367</v>
      </c>
      <c r="C39" s="30" t="s">
        <v>44</v>
      </c>
      <c r="D39" s="40">
        <f>IFERROR(INT(TRIM(SUBSTITUTE(VLOOKUP($A39&amp;"*",各都道府県の状況!$A:$I,D$3,FALSE), "※5", ""))), "")</f>
        <v>3108</v>
      </c>
      <c r="E39" s="40">
        <f>IFERROR(INT(TRIM(SUBSTITUTE(VLOOKUP($A39&amp;"*",各都道府県の状況!$A:$I,E$3,FALSE), "※5", ""))), "")</f>
        <v>116931</v>
      </c>
      <c r="F39" s="40">
        <f>IFERROR(INT(TRIM(SUBSTITUTE(VLOOKUP($A39&amp;"*",各都道府県の状況!$A:$I,F$3,FALSE), "※5", ""))), "")</f>
        <v>2922</v>
      </c>
      <c r="G39" s="40">
        <f>IFERROR(INT(TRIM(SUBSTITUTE(VLOOKUP($A39&amp;"*",各都道府県の状況!$A:$I,G$3,FALSE), "※5", ""))), "")</f>
        <v>72</v>
      </c>
      <c r="H39" s="40">
        <f>IFERROR(INT(TRIM(SUBSTITUTE(VLOOKUP($A39&amp;"*",各都道府県の状況!$A:$I,H$3,FALSE), "※5", ""))), "")</f>
        <v>114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44367</v>
      </c>
      <c r="C40" s="30" t="s">
        <v>45</v>
      </c>
      <c r="D40" s="40">
        <f>IFERROR(INT(TRIM(SUBSTITUTE(VLOOKUP($A40&amp;"*",各都道府県の状況!$A:$I,D$3,FALSE), "※5", ""))), "")</f>
        <v>1650</v>
      </c>
      <c r="E40" s="40">
        <f>IFERROR(INT(TRIM(SUBSTITUTE(VLOOKUP($A40&amp;"*",各都道府県の状況!$A:$I,E$3,FALSE), "※5", ""))), "")</f>
        <v>63004</v>
      </c>
      <c r="F40" s="40">
        <f>IFERROR(INT(TRIM(SUBSTITUTE(VLOOKUP($A40&amp;"*",各都道府県の状況!$A:$I,F$3,FALSE), "※5", ""))), "")</f>
        <v>1570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17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44367</v>
      </c>
      <c r="C41" s="30" t="s">
        <v>46</v>
      </c>
      <c r="D41" s="40">
        <f>IFERROR(INT(TRIM(SUBSTITUTE(VLOOKUP($A41&amp;"*",各都道府県の状況!$A:$I,D$3,FALSE), "※5", ""))), "")</f>
        <v>2083</v>
      </c>
      <c r="E41" s="40">
        <f>IFERROR(INT(TRIM(SUBSTITUTE(VLOOKUP($A41&amp;"*",各都道府県の状況!$A:$I,E$3,FALSE), "※5", ""))), "")</f>
        <v>83386</v>
      </c>
      <c r="F41" s="40">
        <f>IFERROR(INT(TRIM(SUBSTITUTE(VLOOKUP($A41&amp;"*",各都道府県の状況!$A:$I,F$3,FALSE), "※5", ""))), "")</f>
        <v>2020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38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44367</v>
      </c>
      <c r="C42" s="30" t="s">
        <v>47</v>
      </c>
      <c r="D42" s="40">
        <f>IFERROR(INT(TRIM(SUBSTITUTE(VLOOKUP($A42&amp;"*",各都道府県の状況!$A:$I,D$3,FALSE), "※5", ""))), "")</f>
        <v>2749</v>
      </c>
      <c r="E42" s="40">
        <f>IFERROR(INT(TRIM(SUBSTITUTE(VLOOKUP($A42&amp;"*",各都道府県の状況!$A:$I,E$3,FALSE), "※5", ""))), "")</f>
        <v>93797</v>
      </c>
      <c r="F42" s="40">
        <f>IFERROR(INT(TRIM(SUBSTITUTE(VLOOKUP($A42&amp;"*",各都道府県の状況!$A:$I,F$3,FALSE), "※5", ""))), "")</f>
        <v>2655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44367</v>
      </c>
      <c r="C43" s="30" t="s">
        <v>48</v>
      </c>
      <c r="D43" s="40">
        <f>IFERROR(INT(TRIM(SUBSTITUTE(VLOOKUP($A43&amp;"*",各都道府県の状況!$A:$I,D$3,FALSE), "※5", ""))), "")</f>
        <v>1725</v>
      </c>
      <c r="E43" s="40">
        <f>IFERROR(INT(TRIM(SUBSTITUTE(VLOOKUP($A43&amp;"*",各都道府県の状況!$A:$I,E$3,FALSE), "※5", ""))), "")</f>
        <v>10894</v>
      </c>
      <c r="F43" s="40">
        <f>IFERROR(INT(TRIM(SUBSTITUTE(VLOOKUP($A43&amp;"*",各都道府県の状況!$A:$I,F$3,FALSE), "※5", ""))), "")</f>
        <v>1615</v>
      </c>
      <c r="G43" s="40">
        <f>IFERROR(INT(TRIM(SUBSTITUTE(VLOOKUP($A43&amp;"*",各都道府県の状況!$A:$I,G$3,FALSE), "※5", ""))), "")</f>
        <v>23</v>
      </c>
      <c r="H43" s="40">
        <f>IFERROR(INT(TRIM(SUBSTITUTE(VLOOKUP($A43&amp;"*",各都道府県の状況!$A:$I,H$3,FALSE), "※5", ""))), "")</f>
        <v>87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44367</v>
      </c>
      <c r="C44" s="30" t="s">
        <v>49</v>
      </c>
      <c r="D44" s="40">
        <f>IFERROR(INT(TRIM(SUBSTITUTE(VLOOKUP($A44&amp;"*",各都道府県の状況!$A:$I,D$3,FALSE), "※5", ""))), "")</f>
        <v>35221</v>
      </c>
      <c r="E44" s="40">
        <f>IFERROR(INT(TRIM(SUBSTITUTE(VLOOKUP($A44&amp;"*",各都道府県の状況!$A:$I,E$3,FALSE), "※5", ""))), "")</f>
        <v>806082</v>
      </c>
      <c r="F44" s="40">
        <f>IFERROR(INT(TRIM(SUBSTITUTE(VLOOKUP($A44&amp;"*",各都道府県の状況!$A:$I,F$3,FALSE), "※5", ""))), "")</f>
        <v>33773</v>
      </c>
      <c r="G44" s="40">
        <f>IFERROR(INT(TRIM(SUBSTITUTE(VLOOKUP($A44&amp;"*",各都道府県の状況!$A:$I,G$3,FALSE), "※5", ""))), "")</f>
        <v>512</v>
      </c>
      <c r="H44" s="40">
        <f>IFERROR(INT(TRIM(SUBSTITUTE(VLOOKUP($A44&amp;"*",各都道府県の状況!$A:$I,H$3,FALSE), "※5", ""))), "")</f>
        <v>902</v>
      </c>
      <c r="I44" s="40">
        <f>IFERROR(INT(TRIM(SUBSTITUTE(VLOOKUP($A44&amp;"*",各都道府県の状況!$A:$I,I$3,FALSE), "※5", ""))), "")</f>
        <v>33</v>
      </c>
    </row>
    <row r="45" spans="1:9" x14ac:dyDescent="0.55000000000000004">
      <c r="A45" s="12" t="s">
        <v>221</v>
      </c>
      <c r="B45" s="13">
        <f t="shared" si="0"/>
        <v>44367</v>
      </c>
      <c r="C45" s="30" t="s">
        <v>50</v>
      </c>
      <c r="D45" s="40">
        <f>IFERROR(INT(TRIM(SUBSTITUTE(VLOOKUP($A45&amp;"*",各都道府県の状況!$A:$I,D$3,FALSE), "※5", ""))), "")</f>
        <v>2546</v>
      </c>
      <c r="E45" s="40">
        <f>IFERROR(INT(TRIM(SUBSTITUTE(VLOOKUP($A45&amp;"*",各都道府県の状況!$A:$I,E$3,FALSE), "※5", ""))), "")</f>
        <v>54816</v>
      </c>
      <c r="F45" s="40">
        <f>IFERROR(INT(TRIM(SUBSTITUTE(VLOOKUP($A45&amp;"*",各都道府県の状況!$A:$I,F$3,FALSE), "※5", ""))), "")</f>
        <v>2543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44367</v>
      </c>
      <c r="C46" s="30" t="s">
        <v>51</v>
      </c>
      <c r="D46" s="40">
        <f>IFERROR(INT(TRIM(SUBSTITUTE(VLOOKUP($A46&amp;"*",各都道府県の状況!$A:$I,D$3,FALSE), "※5", ""))), "")</f>
        <v>3112</v>
      </c>
      <c r="E46" s="40">
        <f>IFERROR(INT(TRIM(SUBSTITUTE(VLOOKUP($A46&amp;"*",各都道府県の状況!$A:$I,E$3,FALSE), "※5", ""))), "")</f>
        <v>120645</v>
      </c>
      <c r="F46" s="40">
        <f>IFERROR(INT(TRIM(SUBSTITUTE(VLOOKUP($A46&amp;"*",各都道府県の状況!$A:$I,F$3,FALSE), "※5", ""))), "")</f>
        <v>2949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94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44367</v>
      </c>
      <c r="C47" s="30" t="s">
        <v>52</v>
      </c>
      <c r="D47" s="40">
        <f>IFERROR(INT(TRIM(SUBSTITUTE(VLOOKUP($A47&amp;"*",各都道府県の状況!$A:$I,D$3,FALSE), "※5", ""))), "")</f>
        <v>6432</v>
      </c>
      <c r="E47" s="40">
        <f>IFERROR(INT(TRIM(SUBSTITUTE(VLOOKUP($A47&amp;"*",各都道府県の状況!$A:$I,E$3,FALSE), "※5", ""))), "")</f>
        <v>81106</v>
      </c>
      <c r="F47" s="40">
        <f>IFERROR(INT(TRIM(SUBSTITUTE(VLOOKUP($A47&amp;"*",各都道府県の状況!$A:$I,F$3,FALSE), "※5", ""))), "")</f>
        <v>6218</v>
      </c>
      <c r="G47" s="40">
        <f>IFERROR(INT(TRIM(SUBSTITUTE(VLOOKUP($A47&amp;"*",各都道府県の状況!$A:$I,G$3,FALSE), "※5", ""))), "")</f>
        <v>111</v>
      </c>
      <c r="H47" s="40">
        <f>IFERROR(INT(TRIM(SUBSTITUTE(VLOOKUP($A47&amp;"*",各都道府県の状況!$A:$I,H$3,FALSE), "※5", ""))), "")</f>
        <v>103</v>
      </c>
      <c r="I47" s="40">
        <f>IFERROR(INT(TRIM(SUBSTITUTE(VLOOKUP($A47&amp;"*",各都道府県の状況!$A:$I,I$3,FALSE), "※5", ""))), "")</f>
        <v>9</v>
      </c>
    </row>
    <row r="48" spans="1:9" x14ac:dyDescent="0.55000000000000004">
      <c r="A48" s="12" t="s">
        <v>224</v>
      </c>
      <c r="B48" s="13">
        <f t="shared" si="0"/>
        <v>44367</v>
      </c>
      <c r="C48" s="30" t="s">
        <v>53</v>
      </c>
      <c r="D48" s="40">
        <f>IFERROR(INT(TRIM(SUBSTITUTE(VLOOKUP($A48&amp;"*",各都道府県の状況!$A:$I,D$3,FALSE), "※5", ""))), "")</f>
        <v>3481</v>
      </c>
      <c r="E48" s="40">
        <f>IFERROR(INT(TRIM(SUBSTITUTE(VLOOKUP($A48&amp;"*",各都道府県の状況!$A:$I,E$3,FALSE), "※5", ""))), "")</f>
        <v>162063</v>
      </c>
      <c r="F48" s="40">
        <f>IFERROR(INT(TRIM(SUBSTITUTE(VLOOKUP($A48&amp;"*",各都道府県の状況!$A:$I,F$3,FALSE), "※5", ""))), "")</f>
        <v>3370</v>
      </c>
      <c r="G48" s="40">
        <f>IFERROR(INT(TRIM(SUBSTITUTE(VLOOKUP($A48&amp;"*",各都道府県の状況!$A:$I,G$3,FALSE), "※5", ""))), "")</f>
        <v>61</v>
      </c>
      <c r="H48" s="40">
        <f>IFERROR(INT(TRIM(SUBSTITUTE(VLOOKUP($A48&amp;"*",各都道府県の状況!$A:$I,H$3,FALSE), "※5", ""))), "")</f>
        <v>50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44367</v>
      </c>
      <c r="C49" s="30" t="s">
        <v>54</v>
      </c>
      <c r="D49" s="40">
        <f>IFERROR(INT(TRIM(SUBSTITUTE(VLOOKUP($A49&amp;"*",各都道府県の状況!$A:$I,D$3,FALSE), "※5", ""))), "")</f>
        <v>3067</v>
      </c>
      <c r="E49" s="40">
        <f>IFERROR(INT(TRIM(SUBSTITUTE(VLOOKUP($A49&amp;"*",各都道府県の状況!$A:$I,E$3,FALSE), "※5", ""))), "")</f>
        <v>43842</v>
      </c>
      <c r="F49" s="40">
        <f>IFERROR(INT(TRIM(SUBSTITUTE(VLOOKUP($A49&amp;"*",各都道府県の状況!$A:$I,F$3,FALSE), "※5", ""))), "")</f>
        <v>3003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24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44367</v>
      </c>
      <c r="C50" s="30" t="s">
        <v>55</v>
      </c>
      <c r="D50" s="40">
        <f>IFERROR(INT(TRIM(SUBSTITUTE(VLOOKUP($A50&amp;"*",各都道府県の状況!$A:$I,D$3,FALSE), "※5", ""))), "")</f>
        <v>3635</v>
      </c>
      <c r="E50" s="40">
        <f>IFERROR(INT(TRIM(SUBSTITUTE(VLOOKUP($A50&amp;"*",各都道府県の状況!$A:$I,E$3,FALSE), "※5", ""))), "")</f>
        <v>109381</v>
      </c>
      <c r="F50" s="40">
        <f>IFERROR(INT(TRIM(SUBSTITUTE(VLOOKUP($A50&amp;"*",各都道府県の状況!$A:$I,F$3,FALSE), "※5", ""))), "")</f>
        <v>3514</v>
      </c>
      <c r="G50" s="40">
        <f>IFERROR(INT(TRIM(SUBSTITUTE(VLOOKUP($A50&amp;"*",各都道府県の状況!$A:$I,G$3,FALSE), "※5", ""))), "")</f>
        <v>35</v>
      </c>
      <c r="H50" s="40">
        <f>IFERROR(INT(TRIM(SUBSTITUTE(VLOOKUP($A50&amp;"*",各都道府県の状況!$A:$I,H$3,FALSE), "※5", ""))), "")</f>
        <v>118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44367</v>
      </c>
      <c r="C51" s="30" t="s">
        <v>56</v>
      </c>
      <c r="D51" s="40">
        <f>IFERROR(INT(TRIM(SUBSTITUTE(VLOOKUP($A51&amp;"*",各都道府県の状況!$A:$I,D$3,FALSE), "※5", ""))), "")</f>
        <v>20125</v>
      </c>
      <c r="E51" s="40">
        <f>IFERROR(INT(TRIM(SUBSTITUTE(VLOOKUP($A51&amp;"*",各都道府県の状況!$A:$I,E$3,FALSE), "※5", ""))), "")</f>
        <v>242759</v>
      </c>
      <c r="F51" s="40">
        <f>IFERROR(INT(TRIM(SUBSTITUTE(VLOOKUP($A51&amp;"*",各都道府県の状況!$A:$I,F$3,FALSE), "※5", ""))), "")</f>
        <v>18400</v>
      </c>
      <c r="G51" s="40">
        <f>IFERROR(INT(TRIM(SUBSTITUTE(VLOOKUP($A51&amp;"*",各都道府県の状況!$A:$I,G$3,FALSE), "※5", ""))), "")</f>
        <v>167</v>
      </c>
      <c r="H51" s="40">
        <f>IFERROR(INT(TRIM(SUBSTITUTE(VLOOKUP($A51&amp;"*",各都道府県の状況!$A:$I,H$3,FALSE), "※5", ""))), "")</f>
        <v>1564</v>
      </c>
      <c r="I51" s="40">
        <f>IFERROR(INT(TRIM(SUBSTITUTE(VLOOKUP($A51&amp;"*",各都道府県の状況!$A:$I,I$3,FALSE), "※5", ""))), "")</f>
        <v>65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09"/>
      <c r="C1" s="110"/>
      <c r="D1" s="110"/>
      <c r="E1" s="110"/>
      <c r="F1" s="110"/>
      <c r="G1" s="110"/>
      <c r="H1" s="110"/>
      <c r="I1" s="110"/>
    </row>
    <row r="2" spans="1:9" ht="28.5" customHeight="1" x14ac:dyDescent="0.55000000000000004">
      <c r="B2" s="111" t="s">
        <v>228</v>
      </c>
      <c r="C2" s="110"/>
      <c r="D2" s="110"/>
      <c r="E2" s="110"/>
      <c r="F2" s="110"/>
      <c r="G2" s="110"/>
      <c r="H2" s="110"/>
      <c r="I2" s="11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2" t="s">
        <v>180</v>
      </c>
      <c r="C4" s="122" t="s">
        <v>329</v>
      </c>
      <c r="D4" s="123" t="s">
        <v>330</v>
      </c>
      <c r="E4" s="124" t="s">
        <v>331</v>
      </c>
      <c r="F4" s="125"/>
      <c r="G4" s="114" t="s">
        <v>332</v>
      </c>
      <c r="H4" s="114" t="s">
        <v>333</v>
      </c>
      <c r="I4" s="19"/>
    </row>
    <row r="5" spans="1:9" ht="13.25" customHeight="1" x14ac:dyDescent="0.55000000000000004">
      <c r="B5" s="113"/>
      <c r="C5" s="126"/>
      <c r="D5" s="127"/>
      <c r="E5" s="128" t="s">
        <v>334</v>
      </c>
      <c r="F5" s="129" t="s">
        <v>335</v>
      </c>
      <c r="G5" s="115"/>
      <c r="H5" s="115"/>
      <c r="I5" s="19"/>
    </row>
    <row r="6" spans="1:9" ht="12" customHeight="1" x14ac:dyDescent="0.55000000000000004">
      <c r="A6" s="15" t="s">
        <v>181</v>
      </c>
      <c r="B6" s="20" t="s">
        <v>229</v>
      </c>
      <c r="C6" s="130">
        <v>40995</v>
      </c>
      <c r="D6" s="130">
        <v>756329</v>
      </c>
      <c r="E6" s="130">
        <v>2493</v>
      </c>
      <c r="F6" s="131">
        <v>29</v>
      </c>
      <c r="G6" s="130">
        <v>37393</v>
      </c>
      <c r="H6" s="130">
        <v>1342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0">
        <v>2453</v>
      </c>
      <c r="D7" s="130">
        <v>48826</v>
      </c>
      <c r="E7" s="131">
        <v>30</v>
      </c>
      <c r="F7" s="131">
        <v>0</v>
      </c>
      <c r="G7" s="130">
        <v>2392</v>
      </c>
      <c r="H7" s="13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0">
        <v>1633</v>
      </c>
      <c r="D8" s="130">
        <v>81973</v>
      </c>
      <c r="E8" s="131">
        <v>74</v>
      </c>
      <c r="F8" s="131">
        <v>1</v>
      </c>
      <c r="G8" s="130">
        <v>1513</v>
      </c>
      <c r="H8" s="13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0">
        <v>9066</v>
      </c>
      <c r="D9" s="130">
        <v>153386</v>
      </c>
      <c r="E9" s="131">
        <v>80</v>
      </c>
      <c r="F9" s="131">
        <v>6</v>
      </c>
      <c r="G9" s="130">
        <v>8898</v>
      </c>
      <c r="H9" s="131">
        <v>86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1">
        <v>769</v>
      </c>
      <c r="D10" s="130">
        <v>14175</v>
      </c>
      <c r="E10" s="131">
        <v>11</v>
      </c>
      <c r="F10" s="131">
        <v>1</v>
      </c>
      <c r="G10" s="131">
        <v>738</v>
      </c>
      <c r="H10" s="13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0">
        <v>2020</v>
      </c>
      <c r="D11" s="130">
        <v>63506</v>
      </c>
      <c r="E11" s="131">
        <v>38</v>
      </c>
      <c r="F11" s="131">
        <v>3</v>
      </c>
      <c r="G11" s="130">
        <v>1935</v>
      </c>
      <c r="H11" s="13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0">
        <v>4775</v>
      </c>
      <c r="D12" s="130">
        <v>268851</v>
      </c>
      <c r="E12" s="131">
        <v>112</v>
      </c>
      <c r="F12" s="131">
        <v>6</v>
      </c>
      <c r="G12" s="130">
        <v>4502</v>
      </c>
      <c r="H12" s="13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0">
        <v>10271</v>
      </c>
      <c r="D13" s="130">
        <v>33068</v>
      </c>
      <c r="E13" s="131">
        <v>263</v>
      </c>
      <c r="F13" s="131">
        <v>7</v>
      </c>
      <c r="G13" s="130">
        <v>9847</v>
      </c>
      <c r="H13" s="131">
        <v>161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0">
        <v>6791</v>
      </c>
      <c r="D14" s="130">
        <v>279463</v>
      </c>
      <c r="E14" s="131">
        <v>180</v>
      </c>
      <c r="F14" s="131">
        <v>12</v>
      </c>
      <c r="G14" s="130">
        <v>6530</v>
      </c>
      <c r="H14" s="13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0">
        <v>8003</v>
      </c>
      <c r="D15" s="130">
        <v>186476</v>
      </c>
      <c r="E15" s="131">
        <v>80</v>
      </c>
      <c r="F15" s="131">
        <v>10</v>
      </c>
      <c r="G15" s="130">
        <v>7774</v>
      </c>
      <c r="H15" s="131">
        <v>149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0">
        <v>45531</v>
      </c>
      <c r="D16" s="130">
        <v>938446</v>
      </c>
      <c r="E16" s="131">
        <v>898</v>
      </c>
      <c r="F16" s="131">
        <v>24</v>
      </c>
      <c r="G16" s="130">
        <v>43807</v>
      </c>
      <c r="H16" s="131">
        <v>826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0">
        <v>39173</v>
      </c>
      <c r="D17" s="130">
        <v>658741</v>
      </c>
      <c r="E17" s="131">
        <v>967</v>
      </c>
      <c r="F17" s="131">
        <v>16</v>
      </c>
      <c r="G17" s="130">
        <v>37465</v>
      </c>
      <c r="H17" s="131">
        <v>701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0">
        <v>169085</v>
      </c>
      <c r="D18" s="130">
        <v>2432712</v>
      </c>
      <c r="E18" s="130">
        <v>3429</v>
      </c>
      <c r="F18" s="131">
        <v>45</v>
      </c>
      <c r="G18" s="130">
        <v>163459</v>
      </c>
      <c r="H18" s="130">
        <v>2197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0">
        <v>65464</v>
      </c>
      <c r="D19" s="130">
        <v>997435</v>
      </c>
      <c r="E19" s="130">
        <v>1617</v>
      </c>
      <c r="F19" s="131">
        <v>49</v>
      </c>
      <c r="G19" s="130">
        <v>62911</v>
      </c>
      <c r="H19" s="131">
        <v>936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0">
        <v>3384</v>
      </c>
      <c r="D20" s="130">
        <v>170923</v>
      </c>
      <c r="E20" s="131">
        <v>92</v>
      </c>
      <c r="F20" s="131">
        <v>6</v>
      </c>
      <c r="G20" s="130">
        <v>3245</v>
      </c>
      <c r="H20" s="131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0">
        <v>2009</v>
      </c>
      <c r="D21" s="130">
        <v>70118</v>
      </c>
      <c r="E21" s="131">
        <v>72</v>
      </c>
      <c r="F21" s="131">
        <v>2</v>
      </c>
      <c r="G21" s="130">
        <v>1900</v>
      </c>
      <c r="H21" s="131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0">
        <v>3912</v>
      </c>
      <c r="D22" s="130">
        <v>117813</v>
      </c>
      <c r="E22" s="131">
        <v>70</v>
      </c>
      <c r="F22" s="131">
        <v>2</v>
      </c>
      <c r="G22" s="130">
        <v>3725</v>
      </c>
      <c r="H22" s="131">
        <v>114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0">
        <v>1118</v>
      </c>
      <c r="D23" s="130">
        <v>62730</v>
      </c>
      <c r="E23" s="131">
        <v>61</v>
      </c>
      <c r="F23" s="131">
        <v>0</v>
      </c>
      <c r="G23" s="130">
        <v>1023</v>
      </c>
      <c r="H23" s="13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0">
        <v>1881</v>
      </c>
      <c r="D24" s="130">
        <v>50098</v>
      </c>
      <c r="E24" s="131">
        <v>202</v>
      </c>
      <c r="F24" s="131">
        <v>1</v>
      </c>
      <c r="G24" s="130">
        <v>1659</v>
      </c>
      <c r="H24" s="131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0">
        <v>4971</v>
      </c>
      <c r="D25" s="130">
        <v>194537</v>
      </c>
      <c r="E25" s="131">
        <v>77</v>
      </c>
      <c r="F25" s="131">
        <v>2</v>
      </c>
      <c r="G25" s="130">
        <v>4878</v>
      </c>
      <c r="H25" s="13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0">
        <v>9366</v>
      </c>
      <c r="D26" s="130">
        <v>261734</v>
      </c>
      <c r="E26" s="131">
        <v>215</v>
      </c>
      <c r="F26" s="131">
        <v>9</v>
      </c>
      <c r="G26" s="130">
        <v>8968</v>
      </c>
      <c r="H26" s="131">
        <v>183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0">
        <v>9024</v>
      </c>
      <c r="D27" s="130">
        <v>385907</v>
      </c>
      <c r="E27" s="131">
        <v>339</v>
      </c>
      <c r="F27" s="131">
        <v>4</v>
      </c>
      <c r="G27" s="130">
        <v>8538</v>
      </c>
      <c r="H27" s="131">
        <v>147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0">
        <v>50361</v>
      </c>
      <c r="D28" s="130">
        <v>790726</v>
      </c>
      <c r="E28" s="130">
        <v>1741</v>
      </c>
      <c r="F28" s="131">
        <v>50</v>
      </c>
      <c r="G28" s="130">
        <v>47691</v>
      </c>
      <c r="H28" s="131">
        <v>929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0">
        <v>5186</v>
      </c>
      <c r="D29" s="130">
        <v>137890</v>
      </c>
      <c r="E29" s="131">
        <v>115</v>
      </c>
      <c r="F29" s="131">
        <v>5</v>
      </c>
      <c r="G29" s="130">
        <v>5099</v>
      </c>
      <c r="H29" s="131">
        <v>109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0">
        <v>5495</v>
      </c>
      <c r="D30" s="130">
        <v>145038</v>
      </c>
      <c r="E30" s="131">
        <v>189</v>
      </c>
      <c r="F30" s="131">
        <v>5</v>
      </c>
      <c r="G30" s="130">
        <v>5218</v>
      </c>
      <c r="H30" s="131">
        <v>88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0">
        <v>16465</v>
      </c>
      <c r="D31" s="130">
        <v>275493</v>
      </c>
      <c r="E31" s="131">
        <v>254</v>
      </c>
      <c r="F31" s="131">
        <v>15</v>
      </c>
      <c r="G31" s="130">
        <v>15960</v>
      </c>
      <c r="H31" s="131">
        <v>235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0">
        <v>102440</v>
      </c>
      <c r="D32" s="130">
        <v>2040320</v>
      </c>
      <c r="E32" s="130">
        <v>1928</v>
      </c>
      <c r="F32" s="131">
        <v>217</v>
      </c>
      <c r="G32" s="130">
        <v>97091</v>
      </c>
      <c r="H32" s="130">
        <v>2592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0">
        <v>40699</v>
      </c>
      <c r="D33" s="130">
        <v>492703</v>
      </c>
      <c r="E33" s="131">
        <v>430</v>
      </c>
      <c r="F33" s="131">
        <v>32</v>
      </c>
      <c r="G33" s="130">
        <v>38998</v>
      </c>
      <c r="H33" s="130">
        <v>1273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0">
        <v>8159</v>
      </c>
      <c r="D34" s="130">
        <v>162259</v>
      </c>
      <c r="E34" s="131">
        <v>138</v>
      </c>
      <c r="F34" s="131">
        <v>10</v>
      </c>
      <c r="G34" s="130">
        <v>7896</v>
      </c>
      <c r="H34" s="131">
        <v>125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0">
        <v>2660</v>
      </c>
      <c r="D35" s="130">
        <v>41376</v>
      </c>
      <c r="E35" s="131">
        <v>10</v>
      </c>
      <c r="F35" s="131">
        <v>4</v>
      </c>
      <c r="G35" s="130">
        <v>2544</v>
      </c>
      <c r="H35" s="131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1">
        <v>466</v>
      </c>
      <c r="D36" s="130">
        <v>80814</v>
      </c>
      <c r="E36" s="131">
        <v>3</v>
      </c>
      <c r="F36" s="131">
        <v>0</v>
      </c>
      <c r="G36" s="131">
        <v>454</v>
      </c>
      <c r="H36" s="13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1">
        <v>551</v>
      </c>
      <c r="D37" s="130">
        <v>29236</v>
      </c>
      <c r="E37" s="131">
        <v>8</v>
      </c>
      <c r="F37" s="131">
        <v>1</v>
      </c>
      <c r="G37" s="131">
        <v>542</v>
      </c>
      <c r="H37" s="13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0">
        <v>7579</v>
      </c>
      <c r="D38" s="130">
        <v>158467</v>
      </c>
      <c r="E38" s="131">
        <v>139</v>
      </c>
      <c r="F38" s="131">
        <v>4</v>
      </c>
      <c r="G38" s="130">
        <v>7302</v>
      </c>
      <c r="H38" s="131">
        <v>124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0">
        <v>11375</v>
      </c>
      <c r="D39" s="130">
        <v>534171</v>
      </c>
      <c r="E39" s="131">
        <v>279</v>
      </c>
      <c r="F39" s="131">
        <v>19</v>
      </c>
      <c r="G39" s="130">
        <v>10853</v>
      </c>
      <c r="H39" s="131">
        <v>166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0">
        <v>3108</v>
      </c>
      <c r="D40" s="130">
        <v>116931</v>
      </c>
      <c r="E40" s="131">
        <v>114</v>
      </c>
      <c r="F40" s="131">
        <v>1</v>
      </c>
      <c r="G40" s="130">
        <v>2922</v>
      </c>
      <c r="H40" s="131">
        <v>72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0">
        <v>1650</v>
      </c>
      <c r="D41" s="130">
        <v>63004</v>
      </c>
      <c r="E41" s="131">
        <v>17</v>
      </c>
      <c r="F41" s="131">
        <v>0</v>
      </c>
      <c r="G41" s="130">
        <v>1570</v>
      </c>
      <c r="H41" s="13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0">
        <v>2083</v>
      </c>
      <c r="D42" s="130">
        <v>83386</v>
      </c>
      <c r="E42" s="131">
        <v>38</v>
      </c>
      <c r="F42" s="131">
        <v>2</v>
      </c>
      <c r="G42" s="130">
        <v>2020</v>
      </c>
      <c r="H42" s="13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0">
        <v>2749</v>
      </c>
      <c r="D43" s="130">
        <v>93797</v>
      </c>
      <c r="E43" s="131">
        <v>19</v>
      </c>
      <c r="F43" s="131">
        <v>4</v>
      </c>
      <c r="G43" s="130">
        <v>2655</v>
      </c>
      <c r="H43" s="13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0">
        <v>1725</v>
      </c>
      <c r="D44" s="130">
        <v>10894</v>
      </c>
      <c r="E44" s="131">
        <v>87</v>
      </c>
      <c r="F44" s="131">
        <v>7</v>
      </c>
      <c r="G44" s="130">
        <v>1615</v>
      </c>
      <c r="H44" s="131">
        <v>23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0">
        <v>35221</v>
      </c>
      <c r="D45" s="130">
        <v>806082</v>
      </c>
      <c r="E45" s="131">
        <v>902</v>
      </c>
      <c r="F45" s="131">
        <v>33</v>
      </c>
      <c r="G45" s="130">
        <v>33773</v>
      </c>
      <c r="H45" s="131">
        <v>512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0">
        <v>2546</v>
      </c>
      <c r="D46" s="130">
        <v>54816</v>
      </c>
      <c r="E46" s="131">
        <v>14</v>
      </c>
      <c r="F46" s="131">
        <v>0</v>
      </c>
      <c r="G46" s="130">
        <v>2543</v>
      </c>
      <c r="H46" s="13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0">
        <v>3112</v>
      </c>
      <c r="D47" s="130">
        <v>120645</v>
      </c>
      <c r="E47" s="131">
        <v>94</v>
      </c>
      <c r="F47" s="131">
        <v>0</v>
      </c>
      <c r="G47" s="130">
        <v>2949</v>
      </c>
      <c r="H47" s="13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0">
        <v>6432</v>
      </c>
      <c r="D48" s="130">
        <v>81106</v>
      </c>
      <c r="E48" s="131">
        <v>103</v>
      </c>
      <c r="F48" s="131">
        <v>9</v>
      </c>
      <c r="G48" s="130">
        <v>6218</v>
      </c>
      <c r="H48" s="131">
        <v>111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0">
        <v>3481</v>
      </c>
      <c r="D49" s="130">
        <v>162063</v>
      </c>
      <c r="E49" s="131">
        <v>50</v>
      </c>
      <c r="F49" s="131">
        <v>1</v>
      </c>
      <c r="G49" s="130">
        <v>3370</v>
      </c>
      <c r="H49" s="131">
        <v>61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0">
        <v>3067</v>
      </c>
      <c r="D50" s="130">
        <v>43842</v>
      </c>
      <c r="E50" s="131">
        <v>24</v>
      </c>
      <c r="F50" s="131">
        <v>0</v>
      </c>
      <c r="G50" s="130">
        <v>3003</v>
      </c>
      <c r="H50" s="13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0">
        <v>3635</v>
      </c>
      <c r="D51" s="130">
        <v>109381</v>
      </c>
      <c r="E51" s="131">
        <v>118</v>
      </c>
      <c r="F51" s="131">
        <v>2</v>
      </c>
      <c r="G51" s="130">
        <v>3514</v>
      </c>
      <c r="H51" s="131">
        <v>35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0">
        <v>20125</v>
      </c>
      <c r="D52" s="130">
        <v>242759</v>
      </c>
      <c r="E52" s="130">
        <v>1564</v>
      </c>
      <c r="F52" s="131">
        <v>65</v>
      </c>
      <c r="G52" s="130">
        <v>18400</v>
      </c>
      <c r="H52" s="131">
        <v>167</v>
      </c>
      <c r="I52" s="25"/>
    </row>
    <row r="53" spans="1:9" ht="12" customHeight="1" x14ac:dyDescent="0.55000000000000004">
      <c r="B53" s="22" t="s">
        <v>276</v>
      </c>
      <c r="C53" s="131">
        <v>149</v>
      </c>
      <c r="D53" s="132" t="s">
        <v>336</v>
      </c>
      <c r="E53" s="131">
        <v>0</v>
      </c>
      <c r="F53" s="132" t="s">
        <v>336</v>
      </c>
      <c r="G53" s="131">
        <v>149</v>
      </c>
      <c r="H53" s="132" t="s">
        <v>336</v>
      </c>
      <c r="I53" s="25"/>
    </row>
    <row r="54" spans="1:9" ht="12" customHeight="1" x14ac:dyDescent="0.55000000000000004">
      <c r="B54" s="21" t="s">
        <v>164</v>
      </c>
      <c r="C54" s="130">
        <v>782213</v>
      </c>
      <c r="D54" s="130">
        <v>15104446</v>
      </c>
      <c r="E54" s="130">
        <v>19778</v>
      </c>
      <c r="F54" s="131">
        <v>721</v>
      </c>
      <c r="G54" s="130">
        <v>747449</v>
      </c>
      <c r="H54" s="130">
        <v>14418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57"/>
  <sheetViews>
    <sheetView workbookViewId="0">
      <selection sqref="A1:H1"/>
    </sheetView>
  </sheetViews>
  <sheetFormatPr defaultRowHeight="18" x14ac:dyDescent="0.55000000000000004"/>
  <cols>
    <col min="1" max="1" width="18.75" style="81" customWidth="1"/>
    <col min="2" max="2" width="5" style="81" customWidth="1"/>
    <col min="3" max="4" width="13.83203125" style="81" customWidth="1"/>
    <col min="5" max="5" width="15.83203125" style="81" customWidth="1"/>
    <col min="6" max="6" width="13.83203125" style="81" customWidth="1"/>
    <col min="7" max="7" width="15.75" style="81" customWidth="1"/>
  </cols>
  <sheetData>
    <row r="1" spans="1:8" x14ac:dyDescent="0.55000000000000004">
      <c r="A1" s="102" t="s">
        <v>305</v>
      </c>
      <c r="B1" s="102"/>
      <c r="C1" s="102"/>
      <c r="D1" s="102"/>
      <c r="E1" s="102"/>
      <c r="F1" s="102"/>
      <c r="G1" s="102"/>
      <c r="H1" s="102"/>
    </row>
    <row r="2" spans="1:8" x14ac:dyDescent="0.55000000000000004">
      <c r="G2" s="82" t="s">
        <v>337</v>
      </c>
    </row>
    <row r="3" spans="1:8" x14ac:dyDescent="0.55000000000000004">
      <c r="A3" s="118" t="s">
        <v>298</v>
      </c>
      <c r="B3" s="119" t="s">
        <v>299</v>
      </c>
      <c r="C3" s="121" t="s">
        <v>300</v>
      </c>
      <c r="D3" s="121" t="s">
        <v>301</v>
      </c>
      <c r="E3" s="117"/>
      <c r="F3" s="121" t="s">
        <v>302</v>
      </c>
      <c r="G3" s="117"/>
    </row>
    <row r="4" spans="1:8" x14ac:dyDescent="0.55000000000000004">
      <c r="A4" s="117"/>
      <c r="B4" s="120"/>
      <c r="C4" s="117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16" t="s">
        <v>287</v>
      </c>
      <c r="B5" s="117"/>
      <c r="C5" s="71">
        <f t="shared" ref="C5:C18" si="0">SUM(D5:G5)</f>
        <v>9812238</v>
      </c>
      <c r="D5" s="71">
        <v>5463305</v>
      </c>
      <c r="E5" s="71">
        <v>28851</v>
      </c>
      <c r="F5" s="71">
        <v>4320082</v>
      </c>
      <c r="G5" s="71">
        <v>0</v>
      </c>
    </row>
    <row r="6" spans="1:8" x14ac:dyDescent="0.55000000000000004">
      <c r="A6" s="97">
        <v>44365</v>
      </c>
      <c r="B6" s="98" t="s">
        <v>306</v>
      </c>
      <c r="C6" s="71">
        <f t="shared" si="0"/>
        <v>125948</v>
      </c>
      <c r="D6" s="71">
        <v>50112</v>
      </c>
      <c r="E6" s="71">
        <v>2145</v>
      </c>
      <c r="F6" s="71">
        <v>73691</v>
      </c>
      <c r="G6" s="71">
        <v>0</v>
      </c>
    </row>
    <row r="7" spans="1:8" x14ac:dyDescent="0.55000000000000004">
      <c r="A7" s="97">
        <v>44364</v>
      </c>
      <c r="B7" s="98" t="s">
        <v>328</v>
      </c>
      <c r="C7" s="71">
        <f t="shared" si="0"/>
        <v>129330</v>
      </c>
      <c r="D7" s="71">
        <v>46926</v>
      </c>
      <c r="E7" s="71">
        <v>4611</v>
      </c>
      <c r="F7" s="71">
        <v>77793</v>
      </c>
      <c r="G7" s="71">
        <v>0</v>
      </c>
    </row>
    <row r="8" spans="1:8" x14ac:dyDescent="0.55000000000000004">
      <c r="A8" s="97">
        <v>44363</v>
      </c>
      <c r="B8" s="98" t="s">
        <v>308</v>
      </c>
      <c r="C8" s="71">
        <f t="shared" si="0"/>
        <v>118735</v>
      </c>
      <c r="D8" s="71">
        <v>43912</v>
      </c>
      <c r="E8" s="71">
        <v>2782</v>
      </c>
      <c r="F8" s="71">
        <v>72041</v>
      </c>
      <c r="G8" s="71">
        <v>0</v>
      </c>
    </row>
    <row r="9" spans="1:8" x14ac:dyDescent="0.55000000000000004">
      <c r="A9" s="97">
        <v>44362</v>
      </c>
      <c r="B9" s="98" t="s">
        <v>296</v>
      </c>
      <c r="C9" s="71">
        <f t="shared" si="0"/>
        <v>115363</v>
      </c>
      <c r="D9" s="71">
        <v>40459</v>
      </c>
      <c r="E9" s="71">
        <v>2956</v>
      </c>
      <c r="F9" s="71">
        <v>71948</v>
      </c>
      <c r="G9" s="71">
        <v>0</v>
      </c>
    </row>
    <row r="10" spans="1:8" x14ac:dyDescent="0.55000000000000004">
      <c r="A10" s="97">
        <v>44361</v>
      </c>
      <c r="B10" s="98" t="s">
        <v>295</v>
      </c>
      <c r="C10" s="71">
        <f t="shared" si="0"/>
        <v>214965</v>
      </c>
      <c r="D10" s="71">
        <v>85819</v>
      </c>
      <c r="E10" s="71">
        <v>5610</v>
      </c>
      <c r="F10" s="71">
        <v>123536</v>
      </c>
      <c r="G10" s="71">
        <v>0</v>
      </c>
    </row>
    <row r="11" spans="1:8" x14ac:dyDescent="0.55000000000000004">
      <c r="A11" s="97">
        <v>44358</v>
      </c>
      <c r="B11" s="98" t="s">
        <v>306</v>
      </c>
      <c r="C11" s="71">
        <f t="shared" si="0"/>
        <v>147983</v>
      </c>
      <c r="D11" s="71">
        <v>54834</v>
      </c>
      <c r="E11" s="71">
        <v>1669</v>
      </c>
      <c r="F11" s="71">
        <v>91480</v>
      </c>
      <c r="G11" s="71">
        <v>0</v>
      </c>
    </row>
    <row r="12" spans="1:8" x14ac:dyDescent="0.55000000000000004">
      <c r="A12" s="97">
        <v>44357</v>
      </c>
      <c r="B12" s="98" t="s">
        <v>307</v>
      </c>
      <c r="C12" s="71">
        <f t="shared" si="0"/>
        <v>136591</v>
      </c>
      <c r="D12" s="71">
        <v>52250</v>
      </c>
      <c r="E12" s="71">
        <v>1719</v>
      </c>
      <c r="F12" s="71">
        <v>82622</v>
      </c>
      <c r="G12" s="71">
        <v>0</v>
      </c>
    </row>
    <row r="13" spans="1:8" x14ac:dyDescent="0.55000000000000004">
      <c r="A13" s="97">
        <v>44356</v>
      </c>
      <c r="B13" s="98" t="s">
        <v>308</v>
      </c>
      <c r="C13" s="71">
        <f t="shared" si="0"/>
        <v>167384</v>
      </c>
      <c r="D13" s="71">
        <v>67694</v>
      </c>
      <c r="E13" s="71">
        <v>1047</v>
      </c>
      <c r="F13" s="71">
        <v>98643</v>
      </c>
      <c r="G13" s="71">
        <v>0</v>
      </c>
    </row>
    <row r="14" spans="1:8" x14ac:dyDescent="0.55000000000000004">
      <c r="A14" s="97">
        <v>44355</v>
      </c>
      <c r="B14" s="98" t="s">
        <v>296</v>
      </c>
      <c r="C14" s="71">
        <f t="shared" si="0"/>
        <v>161922</v>
      </c>
      <c r="D14" s="71">
        <v>71689</v>
      </c>
      <c r="E14" s="71">
        <v>990</v>
      </c>
      <c r="F14" s="71">
        <v>89243</v>
      </c>
      <c r="G14" s="71">
        <v>0</v>
      </c>
    </row>
    <row r="15" spans="1:8" x14ac:dyDescent="0.55000000000000004">
      <c r="A15" s="97">
        <v>44354</v>
      </c>
      <c r="B15" s="98" t="s">
        <v>295</v>
      </c>
      <c r="C15" s="71">
        <f t="shared" si="0"/>
        <v>239337</v>
      </c>
      <c r="D15" s="71">
        <v>104435</v>
      </c>
      <c r="E15" s="71">
        <v>2146</v>
      </c>
      <c r="F15" s="71">
        <v>132756</v>
      </c>
      <c r="G15" s="71">
        <v>0</v>
      </c>
    </row>
    <row r="16" spans="1:8" x14ac:dyDescent="0.55000000000000004">
      <c r="A16" s="97">
        <v>44351</v>
      </c>
      <c r="B16" s="98" t="s">
        <v>306</v>
      </c>
      <c r="C16" s="71">
        <f t="shared" si="0"/>
        <v>159203</v>
      </c>
      <c r="D16" s="71">
        <v>62634</v>
      </c>
      <c r="E16" s="71">
        <v>929</v>
      </c>
      <c r="F16" s="71">
        <v>95640</v>
      </c>
      <c r="G16" s="71">
        <v>0</v>
      </c>
    </row>
    <row r="17" spans="1:7" x14ac:dyDescent="0.55000000000000004">
      <c r="A17" s="75">
        <v>44350</v>
      </c>
      <c r="B17" s="73" t="s">
        <v>307</v>
      </c>
      <c r="C17" s="71">
        <f t="shared" si="0"/>
        <v>143157</v>
      </c>
      <c r="D17" s="71">
        <v>59654</v>
      </c>
      <c r="E17" s="71">
        <v>112</v>
      </c>
      <c r="F17" s="71">
        <v>83391</v>
      </c>
      <c r="G17" s="71">
        <v>0</v>
      </c>
    </row>
    <row r="18" spans="1:7" x14ac:dyDescent="0.55000000000000004">
      <c r="A18" s="75">
        <v>44349</v>
      </c>
      <c r="B18" s="73" t="s">
        <v>308</v>
      </c>
      <c r="C18" s="71">
        <f t="shared" si="0"/>
        <v>159126</v>
      </c>
      <c r="D18" s="71">
        <v>71140</v>
      </c>
      <c r="E18" s="71">
        <v>316</v>
      </c>
      <c r="F18" s="71">
        <v>87670</v>
      </c>
      <c r="G18" s="71">
        <v>0</v>
      </c>
    </row>
    <row r="19" spans="1:7" x14ac:dyDescent="0.55000000000000004">
      <c r="A19" s="75">
        <v>44348</v>
      </c>
      <c r="B19" s="73" t="s">
        <v>296</v>
      </c>
      <c r="C19" s="71">
        <f t="shared" ref="C19:C49" si="1">SUM(D19:G19)</f>
        <v>159057</v>
      </c>
      <c r="D19" s="71">
        <v>66264</v>
      </c>
      <c r="E19" s="71">
        <v>123</v>
      </c>
      <c r="F19" s="71">
        <v>92670</v>
      </c>
      <c r="G19" s="71">
        <v>0</v>
      </c>
    </row>
    <row r="20" spans="1:7" x14ac:dyDescent="0.55000000000000004">
      <c r="A20" s="75">
        <v>44347</v>
      </c>
      <c r="B20" s="73" t="s">
        <v>295</v>
      </c>
      <c r="C20" s="71">
        <f t="shared" si="1"/>
        <v>273255</v>
      </c>
      <c r="D20" s="71">
        <v>131423</v>
      </c>
      <c r="E20" s="71">
        <v>582</v>
      </c>
      <c r="F20" s="71">
        <v>141250</v>
      </c>
      <c r="G20" s="71">
        <v>0</v>
      </c>
    </row>
    <row r="21" spans="1:7" x14ac:dyDescent="0.55000000000000004">
      <c r="A21" s="75">
        <v>44344</v>
      </c>
      <c r="B21" s="73" t="s">
        <v>306</v>
      </c>
      <c r="C21" s="71">
        <f t="shared" si="1"/>
        <v>164516</v>
      </c>
      <c r="D21" s="71">
        <v>87584</v>
      </c>
      <c r="E21" s="71">
        <v>157</v>
      </c>
      <c r="F21" s="71">
        <v>76775</v>
      </c>
      <c r="G21" s="71">
        <v>0</v>
      </c>
    </row>
    <row r="22" spans="1:7" x14ac:dyDescent="0.55000000000000004">
      <c r="A22" s="75">
        <v>44343</v>
      </c>
      <c r="B22" s="73" t="s">
        <v>307</v>
      </c>
      <c r="C22" s="71">
        <f t="shared" si="1"/>
        <v>145149</v>
      </c>
      <c r="D22" s="71">
        <v>84217</v>
      </c>
      <c r="E22" s="71">
        <v>40</v>
      </c>
      <c r="F22" s="71">
        <v>60892</v>
      </c>
      <c r="G22" s="71">
        <v>0</v>
      </c>
    </row>
    <row r="23" spans="1:7" x14ac:dyDescent="0.55000000000000004">
      <c r="A23" s="75">
        <v>44342</v>
      </c>
      <c r="B23" s="73" t="s">
        <v>308</v>
      </c>
      <c r="C23" s="71">
        <f t="shared" si="1"/>
        <v>142589</v>
      </c>
      <c r="D23" s="71">
        <v>93243</v>
      </c>
      <c r="E23" s="71">
        <v>172</v>
      </c>
      <c r="F23" s="71">
        <v>49174</v>
      </c>
      <c r="G23" s="71">
        <v>0</v>
      </c>
    </row>
    <row r="24" spans="1:7" x14ac:dyDescent="0.55000000000000004">
      <c r="A24" s="75">
        <v>44341</v>
      </c>
      <c r="B24" s="73" t="s">
        <v>296</v>
      </c>
      <c r="C24" s="71">
        <f t="shared" si="1"/>
        <v>139652</v>
      </c>
      <c r="D24" s="71">
        <v>87114</v>
      </c>
      <c r="E24" s="71">
        <v>476</v>
      </c>
      <c r="F24" s="71">
        <v>52062</v>
      </c>
      <c r="G24" s="71">
        <v>0</v>
      </c>
    </row>
    <row r="25" spans="1:7" x14ac:dyDescent="0.55000000000000004">
      <c r="A25" s="75">
        <v>44340</v>
      </c>
      <c r="B25" s="73" t="s">
        <v>295</v>
      </c>
      <c r="C25" s="71">
        <f t="shared" si="1"/>
        <v>330589</v>
      </c>
      <c r="D25" s="71">
        <v>136491</v>
      </c>
      <c r="E25" s="71">
        <v>269</v>
      </c>
      <c r="F25" s="71">
        <v>193829</v>
      </c>
      <c r="G25" s="71">
        <v>0</v>
      </c>
    </row>
    <row r="26" spans="1:7" x14ac:dyDescent="0.55000000000000004">
      <c r="A26" s="75">
        <v>44337</v>
      </c>
      <c r="B26" s="73" t="s">
        <v>306</v>
      </c>
      <c r="C26" s="71">
        <f t="shared" si="1"/>
        <v>249021</v>
      </c>
      <c r="D26" s="71">
        <v>99918</v>
      </c>
      <c r="E26" s="71"/>
      <c r="F26" s="71">
        <v>149103</v>
      </c>
      <c r="G26" s="71"/>
    </row>
    <row r="27" spans="1:7" x14ac:dyDescent="0.55000000000000004">
      <c r="A27" s="75">
        <v>44336</v>
      </c>
      <c r="B27" s="73" t="s">
        <v>307</v>
      </c>
      <c r="C27" s="71">
        <f t="shared" si="1"/>
        <v>190533</v>
      </c>
      <c r="D27" s="71">
        <v>81422</v>
      </c>
      <c r="E27" s="71"/>
      <c r="F27" s="71">
        <v>109111</v>
      </c>
      <c r="G27" s="71"/>
    </row>
    <row r="28" spans="1:7" x14ac:dyDescent="0.55000000000000004">
      <c r="A28" s="75">
        <v>44335</v>
      </c>
      <c r="B28" s="73" t="s">
        <v>308</v>
      </c>
      <c r="C28" s="71">
        <f t="shared" si="1"/>
        <v>267866</v>
      </c>
      <c r="D28" s="71">
        <v>88163</v>
      </c>
      <c r="E28" s="71"/>
      <c r="F28" s="71">
        <v>179703</v>
      </c>
      <c r="G28" s="71"/>
    </row>
    <row r="29" spans="1:7" x14ac:dyDescent="0.55000000000000004">
      <c r="A29" s="75">
        <v>44334</v>
      </c>
      <c r="B29" s="73" t="s">
        <v>296</v>
      </c>
      <c r="C29" s="71">
        <f t="shared" si="1"/>
        <v>250244</v>
      </c>
      <c r="D29" s="71">
        <v>94577</v>
      </c>
      <c r="E29" s="71"/>
      <c r="F29" s="71">
        <v>155667</v>
      </c>
      <c r="G29" s="71"/>
    </row>
    <row r="30" spans="1:7" x14ac:dyDescent="0.55000000000000004">
      <c r="A30" s="75">
        <v>44333</v>
      </c>
      <c r="B30" s="73" t="s">
        <v>295</v>
      </c>
      <c r="C30" s="71">
        <f t="shared" si="1"/>
        <v>349566</v>
      </c>
      <c r="D30" s="71">
        <v>133843</v>
      </c>
      <c r="E30" s="71"/>
      <c r="F30" s="71">
        <v>215723</v>
      </c>
      <c r="G30" s="71"/>
    </row>
    <row r="31" spans="1:7" x14ac:dyDescent="0.55000000000000004">
      <c r="A31" s="75">
        <v>44330</v>
      </c>
      <c r="B31" s="73" t="s">
        <v>306</v>
      </c>
      <c r="C31" s="71">
        <f t="shared" si="1"/>
        <v>242878</v>
      </c>
      <c r="D31" s="71">
        <v>99493</v>
      </c>
      <c r="E31" s="71"/>
      <c r="F31" s="71">
        <v>143385</v>
      </c>
      <c r="G31" s="71"/>
    </row>
    <row r="32" spans="1:7" x14ac:dyDescent="0.55000000000000004">
      <c r="A32" s="75">
        <v>44329</v>
      </c>
      <c r="B32" s="73" t="s">
        <v>307</v>
      </c>
      <c r="C32" s="71">
        <f t="shared" si="1"/>
        <v>219139</v>
      </c>
      <c r="D32" s="71">
        <v>93429</v>
      </c>
      <c r="E32" s="71"/>
      <c r="F32" s="71">
        <v>125710</v>
      </c>
      <c r="G32" s="71"/>
    </row>
    <row r="33" spans="1:7" x14ac:dyDescent="0.55000000000000004">
      <c r="A33" s="75">
        <v>44328</v>
      </c>
      <c r="B33" s="73" t="s">
        <v>308</v>
      </c>
      <c r="C33" s="71">
        <f t="shared" si="1"/>
        <v>181720</v>
      </c>
      <c r="D33" s="71">
        <v>82959</v>
      </c>
      <c r="E33" s="71"/>
      <c r="F33" s="71">
        <v>98761</v>
      </c>
      <c r="G33" s="71"/>
    </row>
    <row r="34" spans="1:7" x14ac:dyDescent="0.55000000000000004">
      <c r="A34" s="75">
        <v>44327</v>
      </c>
      <c r="B34" s="73" t="s">
        <v>309</v>
      </c>
      <c r="C34" s="71">
        <f t="shared" si="1"/>
        <v>168738</v>
      </c>
      <c r="D34" s="71">
        <v>90287</v>
      </c>
      <c r="E34" s="71"/>
      <c r="F34" s="71">
        <v>78451</v>
      </c>
      <c r="G34" s="71"/>
    </row>
    <row r="35" spans="1:7" x14ac:dyDescent="0.55000000000000004">
      <c r="A35" s="75">
        <v>44326</v>
      </c>
      <c r="B35" s="73" t="s">
        <v>295</v>
      </c>
      <c r="C35" s="71">
        <f t="shared" si="1"/>
        <v>223504</v>
      </c>
      <c r="D35" s="71">
        <v>155255</v>
      </c>
      <c r="E35" s="71"/>
      <c r="F35" s="71">
        <v>68249</v>
      </c>
      <c r="G35" s="71"/>
    </row>
    <row r="36" spans="1:7" x14ac:dyDescent="0.55000000000000004">
      <c r="A36" s="75">
        <v>44323</v>
      </c>
      <c r="B36" s="73" t="s">
        <v>306</v>
      </c>
      <c r="C36" s="71">
        <f t="shared" si="1"/>
        <v>140344</v>
      </c>
      <c r="D36" s="71">
        <v>97165</v>
      </c>
      <c r="E36" s="71"/>
      <c r="F36" s="71">
        <v>43179</v>
      </c>
      <c r="G36" s="71"/>
    </row>
    <row r="37" spans="1:7" x14ac:dyDescent="0.55000000000000004">
      <c r="A37" s="75">
        <v>44322</v>
      </c>
      <c r="B37" s="73" t="s">
        <v>307</v>
      </c>
      <c r="C37" s="71">
        <f t="shared" si="1"/>
        <v>331914</v>
      </c>
      <c r="D37" s="71">
        <v>268978</v>
      </c>
      <c r="E37" s="71"/>
      <c r="F37" s="71">
        <v>62936</v>
      </c>
      <c r="G37" s="71"/>
    </row>
    <row r="38" spans="1:7" x14ac:dyDescent="0.55000000000000004">
      <c r="A38" s="75">
        <v>44316</v>
      </c>
      <c r="B38" s="73" t="s">
        <v>306</v>
      </c>
      <c r="C38" s="71">
        <f t="shared" si="1"/>
        <v>274907</v>
      </c>
      <c r="D38" s="71">
        <v>227667</v>
      </c>
      <c r="E38" s="71"/>
      <c r="F38" s="71">
        <v>47240</v>
      </c>
      <c r="G38" s="71"/>
    </row>
    <row r="39" spans="1:7" x14ac:dyDescent="0.55000000000000004">
      <c r="A39" s="75">
        <v>44314</v>
      </c>
      <c r="B39" s="73" t="s">
        <v>308</v>
      </c>
      <c r="C39" s="71">
        <f t="shared" si="1"/>
        <v>238273</v>
      </c>
      <c r="D39" s="71">
        <v>194005</v>
      </c>
      <c r="E39" s="71"/>
      <c r="F39" s="71">
        <v>44268</v>
      </c>
      <c r="G39" s="71"/>
    </row>
    <row r="40" spans="1:7" x14ac:dyDescent="0.55000000000000004">
      <c r="A40" s="75">
        <v>44313</v>
      </c>
      <c r="B40" s="73" t="s">
        <v>296</v>
      </c>
      <c r="C40" s="71">
        <f t="shared" si="1"/>
        <v>203174</v>
      </c>
      <c r="D40" s="71">
        <v>172069</v>
      </c>
      <c r="E40" s="71"/>
      <c r="F40" s="71">
        <v>31105</v>
      </c>
      <c r="G40" s="71"/>
    </row>
    <row r="41" spans="1:7" x14ac:dyDescent="0.55000000000000004">
      <c r="A41" s="75">
        <v>44312</v>
      </c>
      <c r="B41" s="73" t="s">
        <v>310</v>
      </c>
      <c r="C41" s="71">
        <f t="shared" si="1"/>
        <v>263328</v>
      </c>
      <c r="D41" s="71">
        <v>221677</v>
      </c>
      <c r="E41" s="71"/>
      <c r="F41" s="71">
        <v>41651</v>
      </c>
      <c r="G41" s="71"/>
    </row>
    <row r="42" spans="1:7" x14ac:dyDescent="0.55000000000000004">
      <c r="A42" s="75">
        <v>44309</v>
      </c>
      <c r="B42" s="73" t="s">
        <v>311</v>
      </c>
      <c r="C42" s="71">
        <f t="shared" si="1"/>
        <v>177672</v>
      </c>
      <c r="D42" s="71">
        <v>147989</v>
      </c>
      <c r="E42" s="71"/>
      <c r="F42" s="71">
        <v>29683</v>
      </c>
      <c r="G42" s="71"/>
    </row>
    <row r="43" spans="1:7" x14ac:dyDescent="0.55000000000000004">
      <c r="A43" s="75">
        <v>44308</v>
      </c>
      <c r="B43" s="73" t="s">
        <v>312</v>
      </c>
      <c r="C43" s="71">
        <f t="shared" si="1"/>
        <v>150489</v>
      </c>
      <c r="D43" s="71">
        <v>128634</v>
      </c>
      <c r="E43" s="71"/>
      <c r="F43" s="71">
        <v>21855</v>
      </c>
      <c r="G43" s="71"/>
    </row>
    <row r="44" spans="1:7" x14ac:dyDescent="0.55000000000000004">
      <c r="A44" s="75">
        <v>44307</v>
      </c>
      <c r="B44" s="73" t="s">
        <v>313</v>
      </c>
      <c r="C44" s="71">
        <f t="shared" si="1"/>
        <v>152884</v>
      </c>
      <c r="D44" s="71">
        <v>126188</v>
      </c>
      <c r="E44" s="71"/>
      <c r="F44" s="71">
        <v>26696</v>
      </c>
      <c r="G44" s="71"/>
    </row>
    <row r="45" spans="1:7" x14ac:dyDescent="0.55000000000000004">
      <c r="A45" s="75">
        <v>44306</v>
      </c>
      <c r="B45" s="73" t="s">
        <v>296</v>
      </c>
      <c r="C45" s="71">
        <f t="shared" si="1"/>
        <v>126419</v>
      </c>
      <c r="D45" s="71">
        <v>98622</v>
      </c>
      <c r="E45" s="71"/>
      <c r="F45" s="71">
        <v>27797</v>
      </c>
      <c r="G45" s="71"/>
    </row>
    <row r="46" spans="1:7" x14ac:dyDescent="0.55000000000000004">
      <c r="A46" s="86">
        <v>44305</v>
      </c>
      <c r="B46" s="74" t="str">
        <f t="shared" ref="B46:B51" si="2">"("&amp;TEXT(A46,"aaa")&amp;")"</f>
        <v>(月)</v>
      </c>
      <c r="C46" s="71">
        <f t="shared" si="1"/>
        <v>119032</v>
      </c>
      <c r="D46" s="71">
        <v>64725</v>
      </c>
      <c r="E46" s="71"/>
      <c r="F46" s="71">
        <v>54307</v>
      </c>
      <c r="G46" s="71"/>
    </row>
    <row r="47" spans="1:7" x14ac:dyDescent="0.55000000000000004">
      <c r="A47" s="75">
        <v>44302</v>
      </c>
      <c r="B47" s="74" t="str">
        <f t="shared" si="2"/>
        <v>(金)</v>
      </c>
      <c r="C47" s="71">
        <f t="shared" si="1"/>
        <v>69687</v>
      </c>
      <c r="D47" s="71">
        <v>29696</v>
      </c>
      <c r="E47" s="71"/>
      <c r="F47" s="71">
        <v>39991</v>
      </c>
      <c r="G47" s="71"/>
    </row>
    <row r="48" spans="1:7" x14ac:dyDescent="0.55000000000000004">
      <c r="A48" s="75">
        <v>44301</v>
      </c>
      <c r="B48" s="74" t="str">
        <f t="shared" si="2"/>
        <v>(木)</v>
      </c>
      <c r="C48" s="71">
        <f t="shared" si="1"/>
        <v>52620</v>
      </c>
      <c r="D48" s="71">
        <v>16637</v>
      </c>
      <c r="E48" s="71"/>
      <c r="F48" s="71">
        <v>35983</v>
      </c>
      <c r="G48" s="71"/>
    </row>
    <row r="49" spans="1:7" x14ac:dyDescent="0.55000000000000004">
      <c r="A49" s="75">
        <v>44300</v>
      </c>
      <c r="B49" s="74" t="str">
        <f t="shared" si="2"/>
        <v>(水)</v>
      </c>
      <c r="C49" s="71">
        <f t="shared" si="1"/>
        <v>50996</v>
      </c>
      <c r="D49" s="71">
        <v>9569</v>
      </c>
      <c r="E49" s="71"/>
      <c r="F49" s="71">
        <v>41427</v>
      </c>
      <c r="G49" s="71"/>
    </row>
    <row r="50" spans="1:7" x14ac:dyDescent="0.55000000000000004">
      <c r="A50" s="72">
        <v>44299</v>
      </c>
      <c r="B50" s="74" t="str">
        <f t="shared" si="2"/>
        <v>(火)</v>
      </c>
      <c r="C50" s="71">
        <f t="shared" ref="C50:C51" si="3">SUM(D50:G50)</f>
        <v>53986</v>
      </c>
      <c r="D50" s="71">
        <v>13896</v>
      </c>
      <c r="E50" s="71"/>
      <c r="F50" s="71">
        <v>40090</v>
      </c>
      <c r="G50" s="71"/>
    </row>
    <row r="51" spans="1:7" x14ac:dyDescent="0.55000000000000004">
      <c r="A51" s="72">
        <v>44298</v>
      </c>
      <c r="B51" s="74" t="str">
        <f t="shared" si="2"/>
        <v>(月)</v>
      </c>
      <c r="C51" s="71">
        <f t="shared" si="3"/>
        <v>96936</v>
      </c>
      <c r="D51" s="71">
        <v>26850</v>
      </c>
      <c r="E51" s="71"/>
      <c r="F51" s="71">
        <v>70086</v>
      </c>
      <c r="G51" s="71"/>
    </row>
    <row r="52" spans="1:7" x14ac:dyDescent="0.55000000000000004">
      <c r="A52" s="133"/>
      <c r="B52" s="134"/>
      <c r="C52" s="134"/>
      <c r="D52" s="134"/>
      <c r="E52" s="134"/>
      <c r="F52" s="134"/>
      <c r="G52" s="135"/>
    </row>
    <row r="53" spans="1:7" x14ac:dyDescent="0.55000000000000004">
      <c r="A53" s="136" t="s">
        <v>338</v>
      </c>
      <c r="B53" s="135"/>
      <c r="C53" s="135"/>
      <c r="D53" s="135"/>
      <c r="E53" s="135"/>
      <c r="F53" s="135"/>
      <c r="G53" s="136"/>
    </row>
    <row r="54" spans="1:7" x14ac:dyDescent="0.55000000000000004">
      <c r="A54" s="81" t="s">
        <v>339</v>
      </c>
      <c r="B54" s="136"/>
      <c r="C54" s="136"/>
      <c r="D54" s="136"/>
      <c r="E54" s="136"/>
      <c r="F54" s="136"/>
    </row>
    <row r="55" spans="1:7" x14ac:dyDescent="0.55000000000000004">
      <c r="A55" s="81" t="s">
        <v>340</v>
      </c>
    </row>
    <row r="56" spans="1:7" x14ac:dyDescent="0.55000000000000004">
      <c r="A56" s="81" t="s">
        <v>341</v>
      </c>
    </row>
    <row r="57" spans="1:7" x14ac:dyDescent="0.55000000000000004">
      <c r="A57" s="81" t="s">
        <v>342</v>
      </c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75"/>
  <sheetViews>
    <sheetView workbookViewId="0">
      <selection activeCell="A3" sqref="A3:G7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2" t="s">
        <v>297</v>
      </c>
      <c r="B1" s="102"/>
      <c r="C1" s="102"/>
      <c r="D1" s="102"/>
      <c r="E1" s="102"/>
      <c r="F1" s="102"/>
      <c r="G1" s="102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（6月20日時点）</v>
      </c>
    </row>
    <row r="3" spans="1:7" x14ac:dyDescent="0.55000000000000004">
      <c r="A3" s="118" t="s">
        <v>298</v>
      </c>
      <c r="B3" s="119" t="s">
        <v>299</v>
      </c>
      <c r="C3" s="121" t="s">
        <v>300</v>
      </c>
      <c r="D3" s="121" t="s">
        <v>301</v>
      </c>
      <c r="E3" s="117"/>
      <c r="F3" s="121" t="s">
        <v>302</v>
      </c>
      <c r="G3" s="117"/>
    </row>
    <row r="4" spans="1:7" x14ac:dyDescent="0.55000000000000004">
      <c r="A4" s="117"/>
      <c r="B4" s="120"/>
      <c r="C4" s="117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16" t="s">
        <v>287</v>
      </c>
      <c r="B5" s="117"/>
      <c r="C5" s="71">
        <v>21779792</v>
      </c>
      <c r="D5" s="71">
        <v>16308903</v>
      </c>
      <c r="E5" s="71">
        <v>636453</v>
      </c>
      <c r="F5" s="71">
        <v>4834436</v>
      </c>
      <c r="G5" s="71">
        <v>0</v>
      </c>
    </row>
    <row r="6" spans="1:7" x14ac:dyDescent="0.55000000000000004">
      <c r="A6" s="97">
        <v>44367</v>
      </c>
      <c r="B6" s="73" t="s">
        <v>325</v>
      </c>
      <c r="C6" s="71">
        <v>453036</v>
      </c>
      <c r="D6" s="71">
        <v>242026</v>
      </c>
      <c r="E6" s="71">
        <v>32983</v>
      </c>
      <c r="F6" s="71">
        <v>178027</v>
      </c>
      <c r="G6" s="71">
        <v>0</v>
      </c>
    </row>
    <row r="7" spans="1:7" x14ac:dyDescent="0.55000000000000004">
      <c r="A7" s="97">
        <v>44366</v>
      </c>
      <c r="B7" s="73" t="s">
        <v>326</v>
      </c>
      <c r="C7" s="71">
        <v>537705</v>
      </c>
      <c r="D7" s="71">
        <v>298321</v>
      </c>
      <c r="E7" s="71">
        <v>33358</v>
      </c>
      <c r="F7" s="71">
        <v>206026</v>
      </c>
      <c r="G7" s="71">
        <v>0</v>
      </c>
    </row>
    <row r="8" spans="1:7" x14ac:dyDescent="0.55000000000000004">
      <c r="A8" s="97">
        <v>44365</v>
      </c>
      <c r="B8" s="73" t="s">
        <v>327</v>
      </c>
      <c r="C8" s="71">
        <v>645851</v>
      </c>
      <c r="D8" s="71">
        <v>332091</v>
      </c>
      <c r="E8" s="71">
        <v>27264</v>
      </c>
      <c r="F8" s="71">
        <v>286496</v>
      </c>
      <c r="G8" s="71">
        <v>0</v>
      </c>
    </row>
    <row r="9" spans="1:7" x14ac:dyDescent="0.55000000000000004">
      <c r="A9" s="97">
        <v>44364</v>
      </c>
      <c r="B9" s="73" t="s">
        <v>328</v>
      </c>
      <c r="C9" s="71">
        <v>752932</v>
      </c>
      <c r="D9" s="71">
        <v>389058</v>
      </c>
      <c r="E9" s="71">
        <v>28029</v>
      </c>
      <c r="F9" s="71">
        <v>335845</v>
      </c>
      <c r="G9" s="71">
        <v>0</v>
      </c>
    </row>
    <row r="10" spans="1:7" x14ac:dyDescent="0.55000000000000004">
      <c r="A10" s="97">
        <v>44363</v>
      </c>
      <c r="B10" s="73" t="s">
        <v>322</v>
      </c>
      <c r="C10" s="71">
        <v>783982</v>
      </c>
      <c r="D10" s="71">
        <v>394074</v>
      </c>
      <c r="E10" s="71">
        <v>26440</v>
      </c>
      <c r="F10" s="71">
        <v>363468</v>
      </c>
      <c r="G10" s="71">
        <v>0</v>
      </c>
    </row>
    <row r="11" spans="1:7" x14ac:dyDescent="0.55000000000000004">
      <c r="A11" s="97">
        <v>44362</v>
      </c>
      <c r="B11" s="73" t="s">
        <v>323</v>
      </c>
      <c r="C11" s="71">
        <v>789401</v>
      </c>
      <c r="D11" s="71">
        <v>420998</v>
      </c>
      <c r="E11" s="71">
        <v>25782</v>
      </c>
      <c r="F11" s="71">
        <v>342621</v>
      </c>
      <c r="G11" s="71">
        <v>0</v>
      </c>
    </row>
    <row r="12" spans="1:7" x14ac:dyDescent="0.55000000000000004">
      <c r="A12" s="97">
        <v>44361</v>
      </c>
      <c r="B12" s="73" t="s">
        <v>324</v>
      </c>
      <c r="C12" s="71">
        <v>743924</v>
      </c>
      <c r="D12" s="85">
        <v>405456</v>
      </c>
      <c r="E12" s="85">
        <v>26528</v>
      </c>
      <c r="F12" s="85">
        <v>311940</v>
      </c>
      <c r="G12" s="71">
        <v>0</v>
      </c>
    </row>
    <row r="13" spans="1:7" x14ac:dyDescent="0.55000000000000004">
      <c r="A13" s="97">
        <v>44360</v>
      </c>
      <c r="B13" s="73" t="s">
        <v>325</v>
      </c>
      <c r="C13" s="71">
        <v>724253</v>
      </c>
      <c r="D13" s="85">
        <v>446686</v>
      </c>
      <c r="E13" s="85">
        <v>31772</v>
      </c>
      <c r="F13" s="85">
        <v>245795</v>
      </c>
      <c r="G13" s="71">
        <v>0</v>
      </c>
    </row>
    <row r="14" spans="1:7" x14ac:dyDescent="0.55000000000000004">
      <c r="A14" s="97">
        <v>44359</v>
      </c>
      <c r="B14" s="73" t="s">
        <v>326</v>
      </c>
      <c r="C14" s="71">
        <v>748026</v>
      </c>
      <c r="D14" s="85">
        <v>498037</v>
      </c>
      <c r="E14" s="85">
        <v>32727</v>
      </c>
      <c r="F14" s="85">
        <v>217262</v>
      </c>
      <c r="G14" s="71">
        <v>0</v>
      </c>
    </row>
    <row r="15" spans="1:7" x14ac:dyDescent="0.55000000000000004">
      <c r="A15" s="97">
        <v>44358</v>
      </c>
      <c r="B15" s="73" t="s">
        <v>327</v>
      </c>
      <c r="C15" s="71">
        <v>752764</v>
      </c>
      <c r="D15" s="85">
        <v>517024</v>
      </c>
      <c r="E15" s="85">
        <v>28535</v>
      </c>
      <c r="F15" s="85">
        <v>207205</v>
      </c>
      <c r="G15" s="71">
        <v>0</v>
      </c>
    </row>
    <row r="16" spans="1:7" x14ac:dyDescent="0.55000000000000004">
      <c r="A16" s="97">
        <v>44357</v>
      </c>
      <c r="B16" s="73" t="s">
        <v>328</v>
      </c>
      <c r="C16" s="71">
        <v>801521</v>
      </c>
      <c r="D16" s="85">
        <v>531862</v>
      </c>
      <c r="E16" s="85">
        <v>28400</v>
      </c>
      <c r="F16" s="85">
        <v>241259</v>
      </c>
      <c r="G16" s="71">
        <v>0</v>
      </c>
    </row>
    <row r="17" spans="1:7" x14ac:dyDescent="0.55000000000000004">
      <c r="A17" s="97">
        <v>44356</v>
      </c>
      <c r="B17" s="73" t="s">
        <v>322</v>
      </c>
      <c r="C17" s="71">
        <v>807910</v>
      </c>
      <c r="D17" s="85">
        <v>548780</v>
      </c>
      <c r="E17" s="85">
        <v>26922</v>
      </c>
      <c r="F17" s="85">
        <v>232208</v>
      </c>
      <c r="G17" s="71">
        <v>0</v>
      </c>
    </row>
    <row r="18" spans="1:7" x14ac:dyDescent="0.55000000000000004">
      <c r="A18" s="97">
        <v>44355</v>
      </c>
      <c r="B18" s="73" t="s">
        <v>323</v>
      </c>
      <c r="C18" s="71">
        <v>775651</v>
      </c>
      <c r="D18" s="85">
        <v>559544</v>
      </c>
      <c r="E18" s="85">
        <v>29071</v>
      </c>
      <c r="F18" s="85">
        <v>187036</v>
      </c>
      <c r="G18" s="71">
        <v>0</v>
      </c>
    </row>
    <row r="19" spans="1:7" x14ac:dyDescent="0.55000000000000004">
      <c r="A19" s="97">
        <v>44354</v>
      </c>
      <c r="B19" s="73" t="s">
        <v>324</v>
      </c>
      <c r="C19" s="71">
        <v>705548</v>
      </c>
      <c r="D19" s="85">
        <v>520869</v>
      </c>
      <c r="E19" s="85">
        <v>28810</v>
      </c>
      <c r="F19" s="85">
        <v>155869</v>
      </c>
      <c r="G19" s="71">
        <v>0</v>
      </c>
    </row>
    <row r="20" spans="1:7" x14ac:dyDescent="0.55000000000000004">
      <c r="A20" s="75">
        <v>44353</v>
      </c>
      <c r="B20" s="73" t="s">
        <v>325</v>
      </c>
      <c r="C20" s="71">
        <v>662886</v>
      </c>
      <c r="D20" s="85">
        <v>474767</v>
      </c>
      <c r="E20" s="85">
        <v>22757</v>
      </c>
      <c r="F20" s="85">
        <v>165362</v>
      </c>
      <c r="G20" s="71">
        <v>0</v>
      </c>
    </row>
    <row r="21" spans="1:7" x14ac:dyDescent="0.55000000000000004">
      <c r="A21" s="75">
        <v>44352</v>
      </c>
      <c r="B21" s="73" t="s">
        <v>326</v>
      </c>
      <c r="C21" s="71">
        <v>649539</v>
      </c>
      <c r="D21" s="85">
        <v>518017</v>
      </c>
      <c r="E21" s="85">
        <v>20375</v>
      </c>
      <c r="F21" s="85">
        <v>111147</v>
      </c>
      <c r="G21" s="71">
        <v>0</v>
      </c>
    </row>
    <row r="22" spans="1:7" x14ac:dyDescent="0.55000000000000004">
      <c r="A22" s="75">
        <v>44351</v>
      </c>
      <c r="B22" s="73" t="s">
        <v>327</v>
      </c>
      <c r="C22" s="71">
        <v>642770</v>
      </c>
      <c r="D22" s="85">
        <v>528439</v>
      </c>
      <c r="E22" s="85">
        <v>20198</v>
      </c>
      <c r="F22" s="85">
        <v>94133</v>
      </c>
      <c r="G22" s="71">
        <v>0</v>
      </c>
    </row>
    <row r="23" spans="1:7" x14ac:dyDescent="0.55000000000000004">
      <c r="A23" s="75">
        <v>44350</v>
      </c>
      <c r="B23" s="73" t="s">
        <v>328</v>
      </c>
      <c r="C23" s="71">
        <v>687589</v>
      </c>
      <c r="D23" s="85">
        <v>553593</v>
      </c>
      <c r="E23" s="85">
        <v>19998</v>
      </c>
      <c r="F23" s="85">
        <v>113998</v>
      </c>
      <c r="G23" s="71">
        <v>0</v>
      </c>
    </row>
    <row r="24" spans="1:7" x14ac:dyDescent="0.55000000000000004">
      <c r="A24" s="75">
        <v>44349</v>
      </c>
      <c r="B24" s="73" t="s">
        <v>322</v>
      </c>
      <c r="C24" s="71">
        <v>686645</v>
      </c>
      <c r="D24" s="85">
        <v>551511</v>
      </c>
      <c r="E24" s="85">
        <v>19636</v>
      </c>
      <c r="F24" s="85">
        <v>115498</v>
      </c>
      <c r="G24" s="71">
        <v>0</v>
      </c>
    </row>
    <row r="25" spans="1:7" x14ac:dyDescent="0.55000000000000004">
      <c r="A25" s="75">
        <v>44348</v>
      </c>
      <c r="B25" s="73" t="s">
        <v>323</v>
      </c>
      <c r="C25" s="71">
        <v>640450</v>
      </c>
      <c r="D25" s="85">
        <v>531448</v>
      </c>
      <c r="E25" s="85">
        <v>19196</v>
      </c>
      <c r="F25" s="85">
        <v>89806</v>
      </c>
      <c r="G25" s="71">
        <v>0</v>
      </c>
    </row>
    <row r="26" spans="1:7" x14ac:dyDescent="0.55000000000000004">
      <c r="A26" s="75">
        <v>44347</v>
      </c>
      <c r="B26" s="73" t="s">
        <v>324</v>
      </c>
      <c r="C26" s="71">
        <v>565754</v>
      </c>
      <c r="D26" s="85">
        <v>471923</v>
      </c>
      <c r="E26" s="85">
        <v>18443</v>
      </c>
      <c r="F26" s="85">
        <v>75388</v>
      </c>
      <c r="G26" s="71">
        <v>0</v>
      </c>
    </row>
    <row r="27" spans="1:7" x14ac:dyDescent="0.55000000000000004">
      <c r="A27" s="75">
        <v>44346</v>
      </c>
      <c r="B27" s="73" t="s">
        <v>325</v>
      </c>
      <c r="C27" s="71">
        <v>488208</v>
      </c>
      <c r="D27" s="85">
        <v>413068</v>
      </c>
      <c r="E27" s="85">
        <v>15938</v>
      </c>
      <c r="F27" s="85">
        <v>59202</v>
      </c>
      <c r="G27" s="71">
        <v>0</v>
      </c>
    </row>
    <row r="28" spans="1:7" x14ac:dyDescent="0.55000000000000004">
      <c r="A28" s="75">
        <v>44345</v>
      </c>
      <c r="B28" s="73" t="s">
        <v>326</v>
      </c>
      <c r="C28" s="71">
        <v>483789</v>
      </c>
      <c r="D28" s="85">
        <v>421479</v>
      </c>
      <c r="E28" s="85">
        <v>15535</v>
      </c>
      <c r="F28" s="85">
        <v>46775</v>
      </c>
      <c r="G28" s="71">
        <v>0</v>
      </c>
    </row>
    <row r="29" spans="1:7" x14ac:dyDescent="0.55000000000000004">
      <c r="A29" s="75">
        <v>44344</v>
      </c>
      <c r="B29" s="73" t="s">
        <v>327</v>
      </c>
      <c r="C29" s="71">
        <v>513112</v>
      </c>
      <c r="D29" s="85">
        <v>468670</v>
      </c>
      <c r="E29" s="85">
        <v>14270</v>
      </c>
      <c r="F29" s="85">
        <v>30172</v>
      </c>
      <c r="G29" s="71">
        <v>0</v>
      </c>
    </row>
    <row r="30" spans="1:7" x14ac:dyDescent="0.55000000000000004">
      <c r="A30" s="75">
        <v>44343</v>
      </c>
      <c r="B30" s="73" t="s">
        <v>328</v>
      </c>
      <c r="C30" s="71">
        <v>538574</v>
      </c>
      <c r="D30" s="85">
        <v>494169</v>
      </c>
      <c r="E30" s="85">
        <v>12393</v>
      </c>
      <c r="F30" s="85">
        <v>32012</v>
      </c>
      <c r="G30" s="71">
        <v>0</v>
      </c>
    </row>
    <row r="31" spans="1:7" x14ac:dyDescent="0.55000000000000004">
      <c r="A31" s="75">
        <v>44342</v>
      </c>
      <c r="B31" s="73" t="s">
        <v>322</v>
      </c>
      <c r="C31" s="71">
        <v>535384</v>
      </c>
      <c r="D31" s="85">
        <v>514872</v>
      </c>
      <c r="E31" s="85">
        <v>11479</v>
      </c>
      <c r="F31" s="85">
        <v>9033</v>
      </c>
      <c r="G31" s="71">
        <v>0</v>
      </c>
    </row>
    <row r="32" spans="1:7" x14ac:dyDescent="0.55000000000000004">
      <c r="A32" s="75">
        <v>44341</v>
      </c>
      <c r="B32" s="73" t="s">
        <v>323</v>
      </c>
      <c r="C32" s="71">
        <v>477959</v>
      </c>
      <c r="D32" s="85">
        <v>460463</v>
      </c>
      <c r="E32" s="85">
        <v>9789</v>
      </c>
      <c r="F32" s="85">
        <v>7707</v>
      </c>
      <c r="G32" s="71">
        <v>0</v>
      </c>
    </row>
    <row r="33" spans="1:7" x14ac:dyDescent="0.55000000000000004">
      <c r="A33" s="75">
        <v>44340</v>
      </c>
      <c r="B33" s="73" t="s">
        <v>324</v>
      </c>
      <c r="C33" s="71">
        <v>416897</v>
      </c>
      <c r="D33" s="85">
        <v>400033</v>
      </c>
      <c r="E33" s="85">
        <v>9825</v>
      </c>
      <c r="F33" s="85">
        <v>7039</v>
      </c>
      <c r="G33" s="71">
        <v>0</v>
      </c>
    </row>
    <row r="34" spans="1:7" x14ac:dyDescent="0.55000000000000004">
      <c r="A34" s="75">
        <v>44339</v>
      </c>
      <c r="B34" s="73" t="s">
        <v>325</v>
      </c>
      <c r="C34" s="71">
        <v>323575</v>
      </c>
      <c r="D34" s="85">
        <v>303381</v>
      </c>
      <c r="E34" s="85">
        <v>0</v>
      </c>
      <c r="F34" s="85">
        <v>20194</v>
      </c>
      <c r="G34" s="71">
        <v>0</v>
      </c>
    </row>
    <row r="35" spans="1:7" x14ac:dyDescent="0.55000000000000004">
      <c r="A35" s="75">
        <v>44338</v>
      </c>
      <c r="B35" s="73" t="s">
        <v>326</v>
      </c>
      <c r="C35" s="71">
        <v>289416</v>
      </c>
      <c r="D35" s="85">
        <v>262640</v>
      </c>
      <c r="E35" s="85">
        <v>0</v>
      </c>
      <c r="F35" s="85">
        <v>26776</v>
      </c>
      <c r="G35" s="71">
        <v>0</v>
      </c>
    </row>
    <row r="36" spans="1:7" x14ac:dyDescent="0.55000000000000004">
      <c r="A36" s="75">
        <v>44337</v>
      </c>
      <c r="B36" s="73" t="s">
        <v>327</v>
      </c>
      <c r="C36" s="71">
        <v>276614</v>
      </c>
      <c r="D36" s="85">
        <v>248957</v>
      </c>
      <c r="E36" s="85">
        <v>0</v>
      </c>
      <c r="F36" s="85">
        <v>27657</v>
      </c>
      <c r="G36" s="71">
        <v>0</v>
      </c>
    </row>
    <row r="37" spans="1:7" x14ac:dyDescent="0.55000000000000004">
      <c r="A37" s="75">
        <v>44336</v>
      </c>
      <c r="B37" s="73" t="s">
        <v>328</v>
      </c>
      <c r="C37" s="71">
        <v>302160</v>
      </c>
      <c r="D37" s="85">
        <v>287197</v>
      </c>
      <c r="E37" s="85">
        <v>0</v>
      </c>
      <c r="F37" s="85">
        <v>14963</v>
      </c>
      <c r="G37" s="71">
        <v>0</v>
      </c>
    </row>
    <row r="38" spans="1:7" x14ac:dyDescent="0.55000000000000004">
      <c r="A38" s="75">
        <v>44335</v>
      </c>
      <c r="B38" s="73" t="s">
        <v>322</v>
      </c>
      <c r="C38" s="71">
        <v>314767</v>
      </c>
      <c r="D38" s="85">
        <v>277677</v>
      </c>
      <c r="E38" s="85">
        <v>0</v>
      </c>
      <c r="F38" s="85">
        <v>37090</v>
      </c>
      <c r="G38" s="71">
        <v>0</v>
      </c>
    </row>
    <row r="39" spans="1:7" x14ac:dyDescent="0.55000000000000004">
      <c r="A39" s="75">
        <v>44334</v>
      </c>
      <c r="B39" s="73" t="s">
        <v>323</v>
      </c>
      <c r="C39" s="71">
        <v>263932</v>
      </c>
      <c r="D39" s="85">
        <v>226087</v>
      </c>
      <c r="E39" s="85">
        <v>0</v>
      </c>
      <c r="F39" s="85">
        <v>37845</v>
      </c>
      <c r="G39" s="71">
        <v>0</v>
      </c>
    </row>
    <row r="40" spans="1:7" x14ac:dyDescent="0.55000000000000004">
      <c r="A40" s="75">
        <v>44333</v>
      </c>
      <c r="B40" s="73" t="s">
        <v>324</v>
      </c>
      <c r="C40" s="71">
        <v>218189</v>
      </c>
      <c r="D40" s="85">
        <v>190190</v>
      </c>
      <c r="E40" s="85">
        <v>0</v>
      </c>
      <c r="F40" s="85">
        <v>27999</v>
      </c>
      <c r="G40" s="71">
        <v>0</v>
      </c>
    </row>
    <row r="41" spans="1:7" x14ac:dyDescent="0.55000000000000004">
      <c r="A41" s="75">
        <v>44332</v>
      </c>
      <c r="B41" s="73" t="s">
        <v>325</v>
      </c>
      <c r="C41" s="71">
        <v>194345</v>
      </c>
      <c r="D41" s="85">
        <v>178446</v>
      </c>
      <c r="E41" s="85">
        <v>0</v>
      </c>
      <c r="F41" s="85">
        <v>15899</v>
      </c>
      <c r="G41" s="71">
        <v>0</v>
      </c>
    </row>
    <row r="42" spans="1:7" x14ac:dyDescent="0.55000000000000004">
      <c r="A42" s="75">
        <v>44331</v>
      </c>
      <c r="B42" s="73" t="s">
        <v>326</v>
      </c>
      <c r="C42" s="71">
        <v>143705</v>
      </c>
      <c r="D42" s="85">
        <v>125645</v>
      </c>
      <c r="E42" s="85">
        <v>0</v>
      </c>
      <c r="F42" s="85">
        <v>18060</v>
      </c>
      <c r="G42" s="71">
        <v>0</v>
      </c>
    </row>
    <row r="43" spans="1:7" x14ac:dyDescent="0.55000000000000004">
      <c r="A43" s="75">
        <v>44330</v>
      </c>
      <c r="B43" s="73" t="s">
        <v>327</v>
      </c>
      <c r="C43" s="71">
        <v>134534</v>
      </c>
      <c r="D43" s="85">
        <v>113354</v>
      </c>
      <c r="E43" s="85">
        <v>0</v>
      </c>
      <c r="F43" s="85">
        <v>21180</v>
      </c>
      <c r="G43" s="71">
        <v>0</v>
      </c>
    </row>
    <row r="44" spans="1:7" x14ac:dyDescent="0.55000000000000004">
      <c r="A44" s="75">
        <v>44329</v>
      </c>
      <c r="B44" s="73" t="s">
        <v>328</v>
      </c>
      <c r="C44" s="71">
        <v>163405</v>
      </c>
      <c r="D44" s="85">
        <v>136472</v>
      </c>
      <c r="E44" s="85">
        <v>0</v>
      </c>
      <c r="F44" s="85">
        <v>26933</v>
      </c>
      <c r="G44" s="71">
        <v>0</v>
      </c>
    </row>
    <row r="45" spans="1:7" x14ac:dyDescent="0.55000000000000004">
      <c r="A45" s="75">
        <v>44328</v>
      </c>
      <c r="B45" s="73" t="s">
        <v>322</v>
      </c>
      <c r="C45" s="71">
        <v>167982</v>
      </c>
      <c r="D45" s="85">
        <v>139791</v>
      </c>
      <c r="E45" s="85">
        <v>0</v>
      </c>
      <c r="F45" s="85">
        <v>28191</v>
      </c>
      <c r="G45" s="71">
        <v>0</v>
      </c>
    </row>
    <row r="46" spans="1:7" x14ac:dyDescent="0.55000000000000004">
      <c r="A46" s="75">
        <v>44327</v>
      </c>
      <c r="B46" s="73" t="s">
        <v>323</v>
      </c>
      <c r="C46" s="71">
        <v>134403</v>
      </c>
      <c r="D46" s="85">
        <v>110432</v>
      </c>
      <c r="E46" s="85">
        <v>0</v>
      </c>
      <c r="F46" s="85">
        <v>23971</v>
      </c>
      <c r="G46" s="71">
        <v>0</v>
      </c>
    </row>
    <row r="47" spans="1:7" x14ac:dyDescent="0.55000000000000004">
      <c r="A47" s="75">
        <v>44326</v>
      </c>
      <c r="B47" s="73" t="s">
        <v>324</v>
      </c>
      <c r="C47" s="71">
        <v>101948</v>
      </c>
      <c r="D47" s="85">
        <v>86997</v>
      </c>
      <c r="E47" s="85">
        <v>0</v>
      </c>
      <c r="F47" s="85">
        <v>14951</v>
      </c>
      <c r="G47" s="71">
        <v>0</v>
      </c>
    </row>
    <row r="48" spans="1:7" x14ac:dyDescent="0.55000000000000004">
      <c r="A48" s="75">
        <v>44325</v>
      </c>
      <c r="B48" s="73" t="s">
        <v>325</v>
      </c>
      <c r="C48" s="71">
        <v>74523</v>
      </c>
      <c r="D48" s="85">
        <v>68268</v>
      </c>
      <c r="E48" s="85">
        <v>0</v>
      </c>
      <c r="F48" s="85">
        <v>6255</v>
      </c>
      <c r="G48" s="71">
        <v>0</v>
      </c>
    </row>
    <row r="49" spans="1:7" x14ac:dyDescent="0.55000000000000004">
      <c r="A49" s="75">
        <v>44324</v>
      </c>
      <c r="B49" s="73" t="s">
        <v>326</v>
      </c>
      <c r="C49" s="71">
        <v>56379</v>
      </c>
      <c r="D49" s="85">
        <v>51422</v>
      </c>
      <c r="E49" s="85">
        <v>0</v>
      </c>
      <c r="F49" s="85">
        <v>4957</v>
      </c>
      <c r="G49" s="71">
        <v>0</v>
      </c>
    </row>
    <row r="50" spans="1:7" x14ac:dyDescent="0.55000000000000004">
      <c r="A50" s="75">
        <v>44323</v>
      </c>
      <c r="B50" s="73" t="s">
        <v>327</v>
      </c>
      <c r="C50" s="71">
        <v>39390</v>
      </c>
      <c r="D50" s="85">
        <v>33777</v>
      </c>
      <c r="E50" s="85">
        <v>0</v>
      </c>
      <c r="F50" s="85">
        <v>5613</v>
      </c>
      <c r="G50" s="71">
        <v>0</v>
      </c>
    </row>
    <row r="51" spans="1:7" x14ac:dyDescent="0.55000000000000004">
      <c r="A51" s="75">
        <v>44322</v>
      </c>
      <c r="B51" s="73" t="s">
        <v>328</v>
      </c>
      <c r="C51" s="71">
        <v>40272</v>
      </c>
      <c r="D51" s="85">
        <v>34971</v>
      </c>
      <c r="E51" s="85">
        <v>0</v>
      </c>
      <c r="F51" s="85">
        <v>5301</v>
      </c>
      <c r="G51" s="71">
        <v>0</v>
      </c>
    </row>
    <row r="52" spans="1:7" x14ac:dyDescent="0.55000000000000004">
      <c r="A52" s="75">
        <v>44321</v>
      </c>
      <c r="B52" s="73" t="s">
        <v>322</v>
      </c>
      <c r="C52" s="71">
        <v>9131</v>
      </c>
      <c r="D52" s="85">
        <v>8246</v>
      </c>
      <c r="E52" s="85">
        <v>0</v>
      </c>
      <c r="F52" s="85">
        <v>885</v>
      </c>
      <c r="G52" s="71">
        <v>0</v>
      </c>
    </row>
    <row r="53" spans="1:7" x14ac:dyDescent="0.55000000000000004">
      <c r="A53" s="75">
        <v>44320</v>
      </c>
      <c r="B53" s="73" t="s">
        <v>323</v>
      </c>
      <c r="C53" s="71">
        <v>7495</v>
      </c>
      <c r="D53" s="85">
        <v>6879</v>
      </c>
      <c r="E53" s="85">
        <v>0</v>
      </c>
      <c r="F53" s="85">
        <v>616</v>
      </c>
      <c r="G53" s="71">
        <v>0</v>
      </c>
    </row>
    <row r="54" spans="1:7" x14ac:dyDescent="0.55000000000000004">
      <c r="A54" s="75">
        <v>44319</v>
      </c>
      <c r="B54" s="73" t="s">
        <v>324</v>
      </c>
      <c r="C54" s="71">
        <v>6807</v>
      </c>
      <c r="D54" s="85">
        <v>6036</v>
      </c>
      <c r="E54" s="85">
        <v>0</v>
      </c>
      <c r="F54" s="85">
        <v>771</v>
      </c>
      <c r="G54" s="71">
        <v>0</v>
      </c>
    </row>
    <row r="55" spans="1:7" x14ac:dyDescent="0.55000000000000004">
      <c r="A55" s="75">
        <v>44318</v>
      </c>
      <c r="B55" s="73" t="s">
        <v>325</v>
      </c>
      <c r="C55" s="71">
        <v>21403</v>
      </c>
      <c r="D55" s="85">
        <v>21403</v>
      </c>
      <c r="E55" s="85">
        <v>0</v>
      </c>
      <c r="F55" s="85">
        <v>0</v>
      </c>
      <c r="G55" s="71">
        <v>0</v>
      </c>
    </row>
    <row r="56" spans="1:7" x14ac:dyDescent="0.55000000000000004">
      <c r="A56" s="75">
        <v>44317</v>
      </c>
      <c r="B56" s="73" t="s">
        <v>326</v>
      </c>
      <c r="C56" s="71">
        <v>28356</v>
      </c>
      <c r="D56" s="85">
        <v>28356</v>
      </c>
      <c r="E56" s="85">
        <v>0</v>
      </c>
      <c r="F56" s="85">
        <v>0</v>
      </c>
      <c r="G56" s="71">
        <v>0</v>
      </c>
    </row>
    <row r="57" spans="1:7" x14ac:dyDescent="0.55000000000000004">
      <c r="A57" s="75">
        <v>44316</v>
      </c>
      <c r="B57" s="73" t="s">
        <v>327</v>
      </c>
      <c r="C57" s="71">
        <v>42684</v>
      </c>
      <c r="D57" s="85">
        <v>42684</v>
      </c>
      <c r="E57" s="85">
        <v>0</v>
      </c>
      <c r="F57" s="85">
        <v>0</v>
      </c>
      <c r="G57" s="71">
        <v>0</v>
      </c>
    </row>
    <row r="58" spans="1:7" x14ac:dyDescent="0.55000000000000004">
      <c r="A58" s="75">
        <v>44315</v>
      </c>
      <c r="B58" s="73" t="s">
        <v>328</v>
      </c>
      <c r="C58" s="71">
        <v>14302</v>
      </c>
      <c r="D58" s="85">
        <v>14302</v>
      </c>
      <c r="E58" s="85">
        <v>0</v>
      </c>
      <c r="F58" s="85">
        <v>0</v>
      </c>
      <c r="G58" s="84">
        <v>0</v>
      </c>
    </row>
    <row r="59" spans="1:7" x14ac:dyDescent="0.55000000000000004">
      <c r="A59" s="75">
        <v>44314</v>
      </c>
      <c r="B59" s="73" t="s">
        <v>322</v>
      </c>
      <c r="C59" s="71">
        <v>55933</v>
      </c>
      <c r="D59" s="85">
        <v>55933</v>
      </c>
      <c r="E59" s="85">
        <v>0</v>
      </c>
      <c r="F59" s="85">
        <v>0</v>
      </c>
      <c r="G59" s="84">
        <v>0</v>
      </c>
    </row>
    <row r="60" spans="1:7" x14ac:dyDescent="0.55000000000000004">
      <c r="A60" s="75">
        <v>44313</v>
      </c>
      <c r="B60" s="73" t="s">
        <v>323</v>
      </c>
      <c r="C60" s="71">
        <v>54434</v>
      </c>
      <c r="D60" s="85">
        <v>54434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44312</v>
      </c>
      <c r="B61" s="73" t="s">
        <v>324</v>
      </c>
      <c r="C61" s="71">
        <v>40564</v>
      </c>
      <c r="D61" s="85">
        <v>40564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44311</v>
      </c>
      <c r="B62" s="73" t="s">
        <v>325</v>
      </c>
      <c r="C62" s="71">
        <v>18388</v>
      </c>
      <c r="D62" s="85">
        <v>18388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44310</v>
      </c>
      <c r="B63" s="73" t="s">
        <v>326</v>
      </c>
      <c r="C63" s="71">
        <v>23558</v>
      </c>
      <c r="D63" s="85">
        <v>23558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44309</v>
      </c>
      <c r="B64" s="73" t="s">
        <v>327</v>
      </c>
      <c r="C64" s="71">
        <v>33910</v>
      </c>
      <c r="D64" s="85">
        <v>33910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44308</v>
      </c>
      <c r="B65" s="73" t="s">
        <v>328</v>
      </c>
      <c r="C65" s="71">
        <v>39142</v>
      </c>
      <c r="D65" s="85">
        <v>39142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44307</v>
      </c>
      <c r="B66" s="73" t="s">
        <v>322</v>
      </c>
      <c r="C66" s="71">
        <v>40344</v>
      </c>
      <c r="D66" s="85">
        <v>40344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44306</v>
      </c>
      <c r="B67" s="73" t="s">
        <v>323</v>
      </c>
      <c r="C67" s="71">
        <v>33356</v>
      </c>
      <c r="D67" s="85">
        <v>33356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44305</v>
      </c>
      <c r="B68" s="73" t="s">
        <v>324</v>
      </c>
      <c r="C68" s="71">
        <v>20920</v>
      </c>
      <c r="D68" s="85">
        <v>20920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44304</v>
      </c>
      <c r="B69" s="73" t="s">
        <v>325</v>
      </c>
      <c r="C69" s="71">
        <v>6952</v>
      </c>
      <c r="D69" s="85">
        <v>6952</v>
      </c>
      <c r="E69" s="85">
        <v>0</v>
      </c>
      <c r="F69" s="85">
        <v>0</v>
      </c>
      <c r="G69" s="85">
        <v>0</v>
      </c>
    </row>
    <row r="70" spans="1:7" x14ac:dyDescent="0.55000000000000004">
      <c r="A70" s="75">
        <v>44303</v>
      </c>
      <c r="B70" s="73" t="s">
        <v>326</v>
      </c>
      <c r="C70" s="71">
        <v>5752</v>
      </c>
      <c r="D70" s="85">
        <v>5752</v>
      </c>
      <c r="E70" s="85">
        <v>0</v>
      </c>
      <c r="F70" s="85">
        <v>0</v>
      </c>
      <c r="G70" s="85">
        <v>0</v>
      </c>
    </row>
    <row r="71" spans="1:7" x14ac:dyDescent="0.55000000000000004">
      <c r="A71" s="75">
        <v>44302</v>
      </c>
      <c r="B71" s="73" t="s">
        <v>327</v>
      </c>
      <c r="C71" s="71">
        <v>6944</v>
      </c>
      <c r="D71" s="85">
        <v>6944</v>
      </c>
      <c r="E71" s="85">
        <v>0</v>
      </c>
      <c r="F71" s="85">
        <v>0</v>
      </c>
      <c r="G71" s="85">
        <v>0</v>
      </c>
    </row>
    <row r="72" spans="1:7" x14ac:dyDescent="0.55000000000000004">
      <c r="A72" s="75">
        <v>44301</v>
      </c>
      <c r="B72" s="73" t="s">
        <v>328</v>
      </c>
      <c r="C72" s="71">
        <v>6553</v>
      </c>
      <c r="D72" s="85">
        <v>6553</v>
      </c>
      <c r="E72" s="85">
        <v>0</v>
      </c>
      <c r="F72" s="85">
        <v>0</v>
      </c>
      <c r="G72" s="85">
        <v>0</v>
      </c>
    </row>
    <row r="73" spans="1:7" x14ac:dyDescent="0.55000000000000004">
      <c r="A73" s="75">
        <v>44300</v>
      </c>
      <c r="B73" s="73" t="s">
        <v>322</v>
      </c>
      <c r="C73" s="71">
        <v>3825</v>
      </c>
      <c r="D73" s="85">
        <v>3825</v>
      </c>
      <c r="E73" s="85">
        <v>0</v>
      </c>
      <c r="F73" s="85">
        <v>0</v>
      </c>
      <c r="G73" s="85">
        <v>0</v>
      </c>
    </row>
    <row r="74" spans="1:7" x14ac:dyDescent="0.55000000000000004">
      <c r="A74" s="75">
        <v>44299</v>
      </c>
      <c r="B74" s="73" t="s">
        <v>323</v>
      </c>
      <c r="C74" s="71">
        <v>3468</v>
      </c>
      <c r="D74" s="85">
        <v>3468</v>
      </c>
      <c r="E74" s="85">
        <v>0</v>
      </c>
      <c r="F74" s="85">
        <v>0</v>
      </c>
      <c r="G74" s="85">
        <v>0</v>
      </c>
    </row>
    <row r="75" spans="1:7" x14ac:dyDescent="0.55000000000000004">
      <c r="A75" s="75">
        <v>44298</v>
      </c>
      <c r="B75" s="73" t="s">
        <v>324</v>
      </c>
      <c r="C75" s="71">
        <v>3972</v>
      </c>
      <c r="D75" s="85">
        <v>3972</v>
      </c>
      <c r="E75" s="85">
        <v>0</v>
      </c>
      <c r="F75" s="85">
        <v>0</v>
      </c>
      <c r="G75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2021-06-21T12:53:09Z</dcterms:modified>
</cp:coreProperties>
</file>