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E499EFD2-7F57-4D3B-A00A-22FA23BBF4A6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1" l="1"/>
  <c r="B17" i="11"/>
  <c r="D16" i="11"/>
  <c r="B16" i="11"/>
  <c r="D15" i="11"/>
  <c r="B15" i="11"/>
  <c r="D14" i="11"/>
  <c r="B14" i="11"/>
  <c r="D13" i="11"/>
  <c r="B13" i="11"/>
  <c r="D12" i="11"/>
  <c r="B12" i="11"/>
  <c r="G2" i="11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<sst xmlns="http://schemas.openxmlformats.org/spreadsheetml/2006/main" count="34757" uniqueCount="363">
  <si>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</si>
  <si>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</si>
  <si>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</si>
  <si>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</si>
  <si>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</si>
  <si>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</si>
  <si>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</si>
  <si>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</si>
  <si>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</si>
  <si>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</si>
  <si>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</si>
  <si>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</si>
  <si>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</si>
  <si>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</si>
  <si>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</si>
  <si>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</si>
  <si>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</si>
  <si>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</si>
  <si>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</si>
  <si>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</si>
  <si>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</si>
  <si>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</si>
  <si>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</si>
  <si>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</si>
  <si>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</si>
  <si>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</si>
  <si>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</si>
  <si>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</si>
  <si>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</si>
  <si>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</si>
  <si>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</si>
  <si>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</si>
  <si>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</si>
  <si>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</si>
  <si>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</si>
  <si>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</si>
  <si>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</si>
  <si>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</si>
  <si>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</si>
  <si>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</si>
  <si>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</si>
  <si>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</si>
  <si>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</si>
  <si>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</si>
  <si>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</si>
  <si>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</si>
  <si>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</si>
  <si>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</si>
  <si>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</si>
  <si>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</si>
  <si>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</si>
  <si>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</si>
  <si>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</si>
  <si>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</si>
  <si>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</si>
  <si>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</si>
  <si>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</si>
  <si>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</si>
  <si>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</si>
  <si>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</si>
  <si>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</si>
  <si>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</si>
  <si>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</si>
  <si>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</si>
  <si>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</si>
  <si>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</si>
  <si>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</si>
  <si>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</si>
  <si>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</si>
  <si>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</si>
  <si>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</si>
  <si>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</si>
  <si>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</si>
  <si>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</si>
  <si>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</si>
  <si>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</si>
  <si>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</si>
  <si>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</si>
  <si>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</si>
  <si>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</si>
  <si>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</si>
  <si>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</si>
  <si>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</si>
  <si>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</si>
  <si>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</si>
  <si>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</si>
  <si>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</si>
  <si>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</si>
  <si>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</si>
  <si>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</si>
  <si>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</si>
  <si>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</si>
  <si>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</si>
  <si>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</si>
  <si>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</si>
  <si>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</si>
  <si>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</si>
  <si>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</si>
  <si>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</si>
  <si>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</si>
  <si>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</si>
  <si>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</si>
  <si>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</si>
  <si>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</si>
  <si>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</si>
  <si>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</si>
  <si>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</si>
  <si>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</si>
  <si>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</si>
  <si>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</si>
  <si>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</si>
  <si>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</si>
  <si>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</si>
  <si>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</si>
  <si>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</si>
  <si>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</si>
  <si>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</si>
  <si>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</si>
  <si>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</si>
  <si>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</si>
  <si>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</si>
  <si>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</si>
  <si>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</si>
  <si>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</si>
  <si>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</si>
  <si>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</si>
  <si>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</si>
  <si>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</si>
  <si>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</si>
  <si>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</si>
  <si>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</si>
  <si>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</si>
  <si>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</si>
  <si>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</si>
  <si>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</si>
  <si>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</si>
  <si>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</si>
  <si>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</si>
  <si>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</si>
  <si>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</si>
  <si>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</si>
  <si>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</si>
  <si>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</si>
  <si>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</si>
  <si>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</si>
  <si>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</si>
  <si>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</si>
  <si>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</si>
  <si>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</si>
  <si>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</si>
  <si>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</si>
  <si>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</si>
  <si>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</si>
  <si>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</si>
  <si>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</si>
  <si>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</si>
  <si>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</si>
  <si>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</si>
  <si>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</si>
  <si>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</si>
  <si>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</si>
  <si>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</si>
  <si>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</si>
  <si>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</si>
  <si>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</si>
  <si>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</si>
  <si>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</si>
  <si>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</si>
  <si>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</si>
  <si>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</si>
  <si>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</si>
  <si>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</si>
  <si>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</si>
  <si>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</si>
  <si>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</si>
  <si>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</si>
  <si>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</si>
  <si>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</si>
  <si>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</si>
  <si>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</si>
  <si>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</si>
  <si>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</si>
  <si>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</si>
  <si>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</si>
  <si>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</si>
  <si>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</si>
  <si>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</si>
  <si>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</si>
  <si>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</si>
  <si>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</si>
  <si>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</si>
  <si>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</si>
  <si>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</si>
  <si>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</si>
  <si>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</si>
  <si>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</si>
  <si>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</si>
  <si>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</si>
  <si>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</si>
  <si>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</si>
  <si>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</si>
  <si>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</si>
  <si>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</si>
  <si>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</si>
  <si>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</si>
  <si>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</si>
  <si>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</si>
  <si>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</si>
  <si>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</si>
  <si>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</si>
  <si>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</si>
  <si>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</si>
  <si>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</si>
  <si>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</si>
  <si>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</si>
  <si>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</si>
  <si>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</si>
  <si>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</si>
  <si>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</si>
  <si>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</si>
  <si>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</si>
  <si>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</si>
  <si>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</si>
  <si>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</si>
  <si>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</si>
  <si>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</si>
  <si>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</si>
  <si>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</si>
  <si>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</si>
  <si>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</si>
  <si>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</si>
  <si>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</si>
  <si>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</si>
  <si>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</si>
  <si>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</si>
  <si>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</si>
  <si>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</si>
  <si>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</si>
  <si>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</si>
  <si>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</si>
  <si>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</si>
  <si>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</si>
  <si>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</si>
  <si>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</si>
  <si>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</si>
  <si>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</si>
  <si>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</si>
  <si>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</si>
  <si>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</si>
  <si>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</si>
  <si>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</si>
  <si>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</si>
  <si>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</si>
  <si>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</si>
  <si>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</si>
  <si>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</si>
  <si>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</si>
  <si>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</si>
  <si>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</si>
  <si>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</si>
  <si>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</si>
  <si>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</si>
  <si>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</si>
  <si>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</si>
  <si>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</si>
  <si>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</si>
  <si>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</si>
  <si>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</si>
  <si>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</si>
  <si>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</si>
  <si>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</si>
  <si>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</si>
  <si>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</si>
  <si>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</si>
  <si>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</si>
  <si>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</si>
  <si>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</si>
  <si>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</si>
  <si>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</si>
  <si>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</si>
  <si>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</si>
  <si>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</si>
  <si>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</si>
  <si>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</si>
  <si>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</si>
  <si>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</si>
  <si>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</si>
  <si>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</si>
  <si>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</si>
  <si>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</si>
  <si>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</si>
  <si>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</si>
  <si>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</si>
  <si>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</si>
  <si>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</si>
  <si>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</si>
  <si>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</si>
  <si>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</si>
  <si>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</si>
  <si>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</si>
  <si>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</si>
  <si>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</si>
  <si>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</si>
  <si>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</si>
  <si>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</si>
  <si>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</si>
  <si>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</si>
  <si>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</si>
  <si>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</si>
  <si>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</si>
  <si>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</si>
  <si>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</si>
  <si>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</si>
  <si>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</si>
  <si>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</si>
  <si>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</si>
  <si>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</si>
  <si>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</si>
  <si>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</si>
  <si>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</si>
  <si>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</si>
  <si>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</si>
  <si>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</si>
  <si>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</si>
  <si>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</si>
  <si>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</si>
  <si>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</si>
  <si>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</si>
  <si>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</si>
  <si>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</si>
  <si>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</si>
  <si>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</si>
  <si>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</si>
  <si>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</si>
  <si>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</si>
  <si>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</si>
  <si>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</si>
  <si>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</si>
  <si>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</si>
  <si>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</si>
  <si>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</si>
  <si>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</si>
  <si>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</si>
  <si>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</si>
  <si>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</si>
  <si>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</si>
  <si>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</si>
  <si>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</si>
  <si>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</si>
  <si>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</si>
  <si>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</si>
  <si>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</si>
  <si>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</si>
  <si>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</si>
  <si>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</si>
  <si>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</si>
  <si>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</si>
  <si>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</si>
  <si>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</si>
  <si>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</si>
  <si>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アストラゼネカ社</t>
    <rPh sb="7" eb="8">
      <t>シャ</t>
    </rPh>
    <phoneticPr fontId="1"/>
  </si>
  <si>
    <t>（８月２５日公表時点）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</si>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</sst>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70"/>
  <sheetViews>
    <sheetView workbookViewId="0">
      <pane ySplit="1" topLeftCell="A1250" activePane="bottomLeft" state="frozen"/>
      <selection activeCell="O1257" sqref="O1257:P1667"/>
      <selection pane="bottomLeft" activeCell="O1257" sqref="O1257:P166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31747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18095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14916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25686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40647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8012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9293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100205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152588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190354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189563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205784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36818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23383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285608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254733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283205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19668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295683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38892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25460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7449</v>
      </c>
      <c r="P1320" s="27">
        <v>845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8391</v>
      </c>
      <c r="P1323" s="27">
        <v>747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9702</v>
      </c>
      <c r="P1326" s="27">
        <v>915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315738</v>
      </c>
      <c r="P1329" s="27">
        <v>71306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145948</v>
      </c>
      <c r="P1332" s="27">
        <v>53742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61159</v>
      </c>
      <c r="P1335" s="27">
        <v>7436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73722</v>
      </c>
      <c r="P1338" s="27">
        <v>8399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260073</v>
      </c>
      <c r="P1341" s="27">
        <v>97517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220511</v>
      </c>
      <c r="P1344" s="27">
        <v>123195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243644</v>
      </c>
      <c r="P1347" s="27">
        <v>151730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250221</v>
      </c>
      <c r="P1350" s="27">
        <v>176942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234887</v>
      </c>
      <c r="P1353" s="27">
        <v>190727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136798</v>
      </c>
      <c r="P1356" s="27">
        <v>32723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186283</v>
      </c>
      <c r="P1359" s="27">
        <v>20903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343670</v>
      </c>
      <c r="P1362" s="27">
        <v>267890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347176</v>
      </c>
      <c r="P1365" s="27">
        <v>221700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394782</v>
      </c>
      <c r="P1368" s="27">
        <v>249518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401515</v>
      </c>
      <c r="P1371" s="27">
        <v>134622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378266</v>
      </c>
      <c r="P1374" s="27">
        <v>207163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283847</v>
      </c>
      <c r="P1377" s="27">
        <v>41031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325344</v>
      </c>
      <c r="P1380" s="27">
        <v>24976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582641</v>
      </c>
      <c r="P1383" s="27">
        <v>204004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602619</v>
      </c>
      <c r="P1386" s="27">
        <v>62946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664762</v>
      </c>
      <c r="P1389" s="27">
        <v>61250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635624</v>
      </c>
      <c r="P1392" s="27">
        <v>105182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614951</v>
      </c>
      <c r="P1395" s="27">
        <v>122329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472116</v>
      </c>
      <c r="P1398" s="27">
        <v>58185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461391</v>
      </c>
      <c r="P1401" s="27">
        <v>65034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664107</v>
      </c>
      <c r="P1404" s="27">
        <v>235672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705925</v>
      </c>
      <c r="P1407" s="27">
        <v>203850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731302</v>
      </c>
      <c r="P1410" s="27">
        <v>225795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723131</v>
      </c>
      <c r="P1413" s="27">
        <v>219616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710001</v>
      </c>
      <c r="P1416" s="27">
        <v>211568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612482</v>
      </c>
      <c r="P1419" s="27">
        <v>124621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560414</v>
      </c>
      <c r="P1422" s="27">
        <v>178029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764090</v>
      </c>
      <c r="P1425" s="27">
        <v>318712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785824</v>
      </c>
      <c r="P1428" s="27">
        <v>315819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765143</v>
      </c>
      <c r="P1431" s="27">
        <v>378695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736630</v>
      </c>
      <c r="P1434" s="27">
        <v>377986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744379</v>
      </c>
      <c r="P1437" s="27">
        <v>351682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651960</v>
      </c>
      <c r="P1440" s="27">
        <v>271122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596472</v>
      </c>
      <c r="P1443" s="27">
        <v>314825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684974</v>
      </c>
      <c r="P1446" s="27">
        <v>531859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683438</v>
      </c>
      <c r="P1449" s="27">
        <v>544908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666729</v>
      </c>
      <c r="P1452" s="27">
        <v>596258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678286</v>
      </c>
      <c r="P1455" s="27">
        <v>589622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659147</v>
      </c>
      <c r="P1458" s="27">
        <v>562264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647145</v>
      </c>
      <c r="P1461" s="27">
        <v>436383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648143</v>
      </c>
      <c r="P1464" s="27">
        <v>435782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731432</v>
      </c>
      <c r="P1467" s="27">
        <v>618049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728549</v>
      </c>
      <c r="P1470" s="27">
        <v>644433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739129</v>
      </c>
      <c r="P1473" s="27">
        <v>675545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716379</v>
      </c>
      <c r="P1476" s="27">
        <v>682475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708411</v>
      </c>
      <c r="P1479" s="27">
        <v>684629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701180</v>
      </c>
      <c r="P1482" s="27">
        <v>578953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737108</v>
      </c>
      <c r="P1485" s="27">
        <v>533316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725003</v>
      </c>
      <c r="P1488" s="27">
        <v>694213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726634</v>
      </c>
      <c r="P1491" s="27">
        <v>727219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758121</v>
      </c>
      <c r="P1494" s="27">
        <v>715037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566563</v>
      </c>
      <c r="P1497" s="27">
        <v>693491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509308</v>
      </c>
      <c r="P1500" s="27">
        <v>702750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790206</v>
      </c>
      <c r="P1503" s="27">
        <v>601046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771878</v>
      </c>
      <c r="P1506" s="27">
        <v>536587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876802</v>
      </c>
      <c r="P1509" s="27">
        <v>641792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903959</v>
      </c>
      <c r="P1512" s="27">
        <v>654806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924672</v>
      </c>
      <c r="P1515" s="27">
        <v>629844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917059</v>
      </c>
      <c r="P1518" s="27">
        <v>627415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913485</v>
      </c>
      <c r="P1521" s="27">
        <v>623963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919041</v>
      </c>
      <c r="P1524" s="27">
        <v>603814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684764</v>
      </c>
      <c r="P1527" s="27">
        <v>613993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761389</v>
      </c>
      <c r="P1530" s="27">
        <v>667440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787136</v>
      </c>
      <c r="P1533" s="27">
        <v>650783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768269</v>
      </c>
      <c r="P1536" s="27">
        <v>656906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749360</v>
      </c>
      <c r="P1539" s="27">
        <v>631607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775971</v>
      </c>
      <c r="P1542" s="27">
        <v>622389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740807</v>
      </c>
      <c r="P1545" s="27">
        <v>627198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554804</v>
      </c>
      <c r="P1548" s="27">
        <v>646364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442634</v>
      </c>
      <c r="P1551" s="27">
        <v>623902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695140</v>
      </c>
      <c r="P1554" s="27">
        <v>636173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629541</v>
      </c>
      <c r="P1557" s="27">
        <v>681073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269217</v>
      </c>
      <c r="P1560" s="27">
        <v>270296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208211</v>
      </c>
      <c r="P1563" s="27">
        <v>192019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409104</v>
      </c>
      <c r="P1566" s="27">
        <v>720884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371950</v>
      </c>
      <c r="P1569" s="27">
        <v>672052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499888</v>
      </c>
      <c r="P1572" s="27">
        <v>759026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543210</v>
      </c>
      <c r="P1575" s="27">
        <v>756206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535200</v>
      </c>
      <c r="P1578" s="27">
        <v>763604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531702</v>
      </c>
      <c r="P1581" s="27">
        <v>749073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561711</v>
      </c>
      <c r="P1584" s="27">
        <v>754268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586164</v>
      </c>
      <c r="P1587" s="27">
        <v>777900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417929</v>
      </c>
      <c r="P1590" s="27">
        <v>1050545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507397</v>
      </c>
      <c r="P1593" s="27">
        <v>543763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525393</v>
      </c>
      <c r="P1596" s="27">
        <v>575156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520021</v>
      </c>
      <c r="P1599" s="27">
        <v>570670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511690</v>
      </c>
      <c r="P1602" s="27">
        <v>560326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526514</v>
      </c>
      <c r="P1605" s="27">
        <v>587993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657527</v>
      </c>
      <c r="P1608" s="27">
        <v>607915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-3918588</v>
      </c>
      <c r="P1611" s="27">
        <v>-322450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155178</v>
      </c>
      <c r="P1614" s="27">
        <v>96901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446842</v>
      </c>
      <c r="P1617" s="27">
        <v>545259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461424</v>
      </c>
      <c r="P1620" s="27">
        <v>475799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452898</v>
      </c>
      <c r="P1623" s="27">
        <v>217509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313382</v>
      </c>
      <c r="P1626" s="27">
        <v>127712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332710</v>
      </c>
      <c r="P1629" s="27">
        <v>240211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-7114760</v>
      </c>
      <c r="P1632" s="27">
        <v>-2498711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389436</v>
      </c>
      <c r="P1635" s="27">
        <v>331352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486686</v>
      </c>
      <c r="P1638" s="27">
        <v>409420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508411</v>
      </c>
      <c r="P1641" s="27">
        <v>398402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499694</v>
      </c>
      <c r="P1644" s="27">
        <v>383501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512192</v>
      </c>
      <c r="P1647" s="27">
        <v>413830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612740</v>
      </c>
      <c r="P1650" s="27">
        <v>474906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-2872645</v>
      </c>
      <c r="P1653" s="27">
        <v>-675368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416953</v>
      </c>
      <c r="P1656" s="27">
        <v>356994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431828</v>
      </c>
      <c r="P1659" s="27">
        <v>349484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395737</v>
      </c>
      <c r="P1662" s="27">
        <v>318147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298526</v>
      </c>
      <c r="P1665" s="27">
        <v>230328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>
        <v>0</v>
      </c>
      <c r="P1668">
        <v>0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>
        <v>0</v>
      </c>
      <c r="P1669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>
        <v>0</v>
      </c>
      <c r="P167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770"/>
  <sheetViews>
    <sheetView workbookViewId="0">
      <pane xSplit="1" ySplit="1" topLeftCell="B24754" activePane="bottomRight" state="frozen"/>
      <selection activeCell="O1257" sqref="O1257:P1667"/>
      <selection pane="topRight" activeCell="O1257" sqref="O1257:P1667"/>
      <selection pane="bottomLeft" activeCell="O1257" sqref="O1257:P1667"/>
      <selection pane="bottomRight" activeCell="O1257" sqref="O1257:P166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44435</v>
      </c>
      <c r="B3" s="26" t="s">
        <v>153</v>
      </c>
      <c r="C3" s="26">
        <f>IF(D21="", "", D21)</f>
        <v>1385022</v>
      </c>
      <c r="D3" s="26">
        <f>IF(C21="", "", C21)</f>
        <v>20291638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225403</v>
      </c>
      <c r="I3" s="26" t="str">
        <f t="shared" si="1"/>
        <v/>
      </c>
      <c r="J3" s="26">
        <f t="shared" si="1"/>
        <v>2000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1132222</v>
      </c>
      <c r="N3" s="26">
        <f t="shared" si="2"/>
        <v>15790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44435</v>
      </c>
      <c r="B4" s="26" t="s">
        <v>154</v>
      </c>
      <c r="C4" s="26">
        <f>IF(D22="", "", D22)</f>
        <v>3826</v>
      </c>
      <c r="D4" s="26">
        <f>IF(C22="", "", C22)</f>
        <v>970554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150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3669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27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331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20291638</v>
      </c>
      <c r="D12" s="46">
        <v>1385022</v>
      </c>
      <c r="E12" s="46">
        <v>225403</v>
      </c>
      <c r="F12" s="46">
        <v>2000</v>
      </c>
      <c r="G12" s="46">
        <v>1132222</v>
      </c>
      <c r="H12" s="46">
        <v>15790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970554</v>
      </c>
      <c r="D13" s="46">
        <v>3826</v>
      </c>
      <c r="E13" s="46">
        <v>150</v>
      </c>
      <c r="F13" s="46">
        <v>0</v>
      </c>
      <c r="G13" s="46">
        <v>3669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21263021</v>
      </c>
      <c r="D15" s="45">
        <f t="shared" si="3"/>
        <v>1388863</v>
      </c>
      <c r="E15" s="45">
        <f t="shared" si="3"/>
        <v>225553</v>
      </c>
      <c r="F15" s="45">
        <f t="shared" si="3"/>
        <v>2000</v>
      </c>
      <c r="G15" s="45">
        <f t="shared" si="3"/>
        <v>1135906</v>
      </c>
      <c r="H15" s="45">
        <f t="shared" si="3"/>
        <v>15797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20291638</v>
      </c>
      <c r="D21" s="28">
        <f t="shared" si="4"/>
        <v>1385022</v>
      </c>
      <c r="E21" s="3"/>
      <c r="F21" s="3"/>
      <c r="G21" s="3"/>
      <c r="H21" s="3"/>
      <c r="I21" s="28">
        <f>E12</f>
        <v>225403</v>
      </c>
      <c r="J21" s="3"/>
      <c r="K21" s="28">
        <f>F12</f>
        <v>2000</v>
      </c>
      <c r="L21" s="3"/>
      <c r="M21" s="3"/>
      <c r="N21" s="16">
        <f>G21</f>
        <v>0</v>
      </c>
      <c r="O21" s="28">
        <f t="shared" ref="O21:P23" si="5">G12</f>
        <v>1132222</v>
      </c>
      <c r="P21" s="28">
        <f t="shared" si="5"/>
        <v>15790</v>
      </c>
    </row>
    <row r="22" spans="1:16" x14ac:dyDescent="0.55000000000000004">
      <c r="B22" s="26" t="s">
        <v>167</v>
      </c>
      <c r="C22" s="28">
        <f t="shared" si="4"/>
        <v>970554</v>
      </c>
      <c r="D22" s="28">
        <f t="shared" si="4"/>
        <v>3826</v>
      </c>
      <c r="E22" s="3"/>
      <c r="F22" s="3"/>
      <c r="G22" s="3"/>
      <c r="H22" s="3"/>
      <c r="I22" s="28">
        <f>E13</f>
        <v>150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3669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21263021</v>
      </c>
      <c r="D24" s="26">
        <f t="shared" si="6"/>
        <v>1388863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225553</v>
      </c>
      <c r="J24" s="26">
        <f t="shared" si="6"/>
        <v>0</v>
      </c>
      <c r="K24" s="26">
        <f t="shared" si="6"/>
        <v>2000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1135906</v>
      </c>
      <c r="P24" s="26">
        <f t="shared" si="6"/>
        <v>15797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26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44434</v>
      </c>
      <c r="C5" s="30" t="s">
        <v>7</v>
      </c>
      <c r="D5" s="40">
        <f>IFERROR(INT(TRIM(SUBSTITUTE(VLOOKUP($A5&amp;"*",各都道府県の状況!$A:$I,D$3,FALSE), "※5", ""))), "")</f>
        <v>55038</v>
      </c>
      <c r="E5" s="40">
        <f>IFERROR(INT(TRIM(SUBSTITUTE(VLOOKUP($A5&amp;"*",各都道府県の状況!$A:$I,E$3,FALSE), "※5", ""))), "")</f>
        <v>969420</v>
      </c>
      <c r="F5" s="40">
        <f>IFERROR(INT(TRIM(SUBSTITUTE(VLOOKUP($A5&amp;"*",各都道府県の状況!$A:$I,F$3,FALSE), "※5", ""))), "")</f>
        <v>48471</v>
      </c>
      <c r="G5" s="40">
        <f>IFERROR(INT(TRIM(SUBSTITUTE(VLOOKUP($A5&amp;"*",各都道府県の状況!$A:$I,G$3,FALSE), "※5", ""))), "")</f>
        <v>1437</v>
      </c>
      <c r="H5" s="40">
        <f>IFERROR(INT(TRIM(SUBSTITUTE(VLOOKUP($A5&amp;"*",各都道府県の状況!$A:$I,H$3,FALSE), "※5", ""))), "")</f>
        <v>5051</v>
      </c>
      <c r="I5" s="40">
        <f>IFERROR(INT(TRIM(SUBSTITUTE(VLOOKUP($A5&amp;"*",各都道府県の状況!$A:$I,I$3,FALSE), "※5", ""))), "")</f>
        <v>16</v>
      </c>
      <c r="J5" s="2"/>
    </row>
    <row r="6" spans="1:10" x14ac:dyDescent="0.55000000000000004">
      <c r="A6" s="12" t="s">
        <v>182</v>
      </c>
      <c r="B6" s="13">
        <f t="shared" si="0"/>
        <v>44434</v>
      </c>
      <c r="C6" s="30" t="s">
        <v>11</v>
      </c>
      <c r="D6" s="40">
        <f>IFERROR(INT(TRIM(SUBSTITUTE(VLOOKUP($A6&amp;"*",各都道府県の状況!$A:$I,D$3,FALSE), "※5", ""))), "")</f>
        <v>3951</v>
      </c>
      <c r="E6" s="40">
        <f>IFERROR(INT(TRIM(SUBSTITUTE(VLOOKUP($A6&amp;"*",各都道府県の状況!$A:$I,E$3,FALSE), "※5", ""))), "")</f>
        <v>66925</v>
      </c>
      <c r="F6" s="40">
        <f>IFERROR(INT(TRIM(SUBSTITUTE(VLOOKUP($A6&amp;"*",各都道府県の状況!$A:$I,F$3,FALSE), "※5", ""))), "")</f>
        <v>3166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752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44434</v>
      </c>
      <c r="C7" s="30" t="s">
        <v>12</v>
      </c>
      <c r="D7" s="40">
        <f>IFERROR(INT(TRIM(SUBSTITUTE(VLOOKUP($A7&amp;"*",各都道府県の状況!$A:$I,D$3,FALSE), "※5", ""))), "")</f>
        <v>2810</v>
      </c>
      <c r="E7" s="40">
        <f>IFERROR(INT(TRIM(SUBSTITUTE(VLOOKUP($A7&amp;"*",各都道府県の状況!$A:$I,E$3,FALSE), "※5", ""))), "")</f>
        <v>104853</v>
      </c>
      <c r="F7" s="40">
        <f>IFERROR(INT(TRIM(SUBSTITUTE(VLOOKUP($A7&amp;"*",各都道府県の状況!$A:$I,F$3,FALSE), "※5", ""))), "")</f>
        <v>2422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340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44434</v>
      </c>
      <c r="C8" s="30" t="s">
        <v>13</v>
      </c>
      <c r="D8" s="40">
        <f>IFERROR(INT(TRIM(SUBSTITUTE(VLOOKUP($A8&amp;"*",各都道府県の状況!$A:$I,D$3,FALSE), "※5", ""))), "")</f>
        <v>13988</v>
      </c>
      <c r="E8" s="40">
        <f>IFERROR(INT(TRIM(SUBSTITUTE(VLOOKUP($A8&amp;"*",各都道府県の状況!$A:$I,E$3,FALSE), "※5", ""))), "")</f>
        <v>199916</v>
      </c>
      <c r="F8" s="40">
        <f>IFERROR(INT(TRIM(SUBSTITUTE(VLOOKUP($A8&amp;"*",各都道府県の状況!$A:$I,F$3,FALSE), "※5", ""))), "")</f>
        <v>11524</v>
      </c>
      <c r="G8" s="40">
        <f>IFERROR(INT(TRIM(SUBSTITUTE(VLOOKUP($A8&amp;"*",各都道府県の状況!$A:$I,G$3,FALSE), "※5", ""))), "")</f>
        <v>97</v>
      </c>
      <c r="H8" s="40">
        <f>IFERROR(INT(TRIM(SUBSTITUTE(VLOOKUP($A8&amp;"*",各都道府県の状況!$A:$I,H$3,FALSE), "※5", ""))), "")</f>
        <v>2238</v>
      </c>
      <c r="I8" s="40">
        <f>IFERROR(INT(TRIM(SUBSTITUTE(VLOOKUP($A8&amp;"*",各都道府県の状況!$A:$I,I$3,FALSE), "※5", ""))), "")</f>
        <v>24</v>
      </c>
    </row>
    <row r="9" spans="1:10" ht="21" customHeight="1" x14ac:dyDescent="0.55000000000000004">
      <c r="A9" s="12" t="s">
        <v>185</v>
      </c>
      <c r="B9" s="13">
        <f t="shared" si="0"/>
        <v>44434</v>
      </c>
      <c r="C9" s="30" t="s">
        <v>14</v>
      </c>
      <c r="D9" s="40">
        <f>IFERROR(INT(TRIM(SUBSTITUTE(VLOOKUP($A9&amp;"*",各都道府県の状況!$A:$I,D$3,FALSE), "※5", ""))), "")</f>
        <v>1538</v>
      </c>
      <c r="E9" s="40">
        <f>IFERROR(INT(TRIM(SUBSTITUTE(VLOOKUP($A9&amp;"*",各都道府県の状況!$A:$I,E$3,FALSE), "※5", ""))), "")</f>
        <v>20501</v>
      </c>
      <c r="F9" s="40">
        <f>IFERROR(INT(TRIM(SUBSTITUTE(VLOOKUP($A9&amp;"*",各都道府県の状況!$A:$I,F$3,FALSE), "※5", ""))), "")</f>
        <v>1220</v>
      </c>
      <c r="G9" s="40">
        <f>IFERROR(INT(TRIM(SUBSTITUTE(VLOOKUP($A9&amp;"*",各都道府県の状況!$A:$I,G$3,FALSE), "※5", ""))), "")</f>
        <v>22</v>
      </c>
      <c r="H9" s="40">
        <f>IFERROR(INT(TRIM(SUBSTITUTE(VLOOKUP($A9&amp;"*",各都道府県の状況!$A:$I,H$3,FALSE), "※5", ""))), "")</f>
        <v>296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44434</v>
      </c>
      <c r="C10" s="30" t="s">
        <v>15</v>
      </c>
      <c r="D10" s="40">
        <f>IFERROR(INT(TRIM(SUBSTITUTE(VLOOKUP($A10&amp;"*",各都道府県の状況!$A:$I,D$3,FALSE), "※5", ""))), "")</f>
        <v>3015</v>
      </c>
      <c r="E10" s="40">
        <f>IFERROR(INT(TRIM(SUBSTITUTE(VLOOKUP($A10&amp;"*",各都道府県の状況!$A:$I,E$3,FALSE), "※5", ""))), "")</f>
        <v>82631</v>
      </c>
      <c r="F10" s="40">
        <f>IFERROR(INT(TRIM(SUBSTITUTE(VLOOKUP($A10&amp;"*",各都道府県の状況!$A:$I,F$3,FALSE), "※5", ""))), "")</f>
        <v>2535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432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44434</v>
      </c>
      <c r="C11" s="30" t="s">
        <v>16</v>
      </c>
      <c r="D11" s="40">
        <f>IFERROR(INT(TRIM(SUBSTITUTE(VLOOKUP($A11&amp;"*",各都道府県の状況!$A:$I,D$3,FALSE), "※5", ""))), "")</f>
        <v>8331</v>
      </c>
      <c r="E11" s="40">
        <f>IFERROR(INT(TRIM(SUBSTITUTE(VLOOKUP($A11&amp;"*",各都道府県の状況!$A:$I,E$3,FALSE), "※5", ""))), "")</f>
        <v>357175</v>
      </c>
      <c r="F11" s="40">
        <f>IFERROR(INT(TRIM(SUBSTITUTE(VLOOKUP($A11&amp;"*",各都道府県の状況!$A:$I,F$3,FALSE), "※5", ""))), "")</f>
        <v>7134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1032</v>
      </c>
      <c r="I11" s="40">
        <f>IFERROR(INT(TRIM(SUBSTITUTE(VLOOKUP($A11&amp;"*",各都道府県の状況!$A:$I,I$3,FALSE), "※5", ""))), "")</f>
        <v>17</v>
      </c>
    </row>
    <row r="12" spans="1:10" x14ac:dyDescent="0.55000000000000004">
      <c r="A12" s="12" t="s">
        <v>188</v>
      </c>
      <c r="B12" s="13">
        <f t="shared" si="0"/>
        <v>44434</v>
      </c>
      <c r="C12" s="30" t="s">
        <v>17</v>
      </c>
      <c r="D12" s="40">
        <f>IFERROR(INT(TRIM(SUBSTITUTE(VLOOKUP($A12&amp;"*",各都道府県の状況!$A:$I,D$3,FALSE), "※5", ""))), "")</f>
        <v>19413</v>
      </c>
      <c r="E12" s="40">
        <f>IFERROR(INT(TRIM(SUBSTITUTE(VLOOKUP($A12&amp;"*",各都道府県の状況!$A:$I,E$3,FALSE), "※5", ""))), "")</f>
        <v>37322</v>
      </c>
      <c r="F12" s="40">
        <f>IFERROR(INT(TRIM(SUBSTITUTE(VLOOKUP($A12&amp;"*",各都道府県の状況!$A:$I,F$3,FALSE), "※5", ""))), "")</f>
        <v>16729</v>
      </c>
      <c r="G12" s="40">
        <f>IFERROR(INT(TRIM(SUBSTITUTE(VLOOKUP($A12&amp;"*",各都道府県の状況!$A:$I,G$3,FALSE), "※5", ""))), "")</f>
        <v>183</v>
      </c>
      <c r="H12" s="40">
        <f>IFERROR(INT(TRIM(SUBSTITUTE(VLOOKUP($A12&amp;"*",各都道府県の状況!$A:$I,H$3,FALSE), "※5", ""))), "")</f>
        <v>2501</v>
      </c>
      <c r="I12" s="40">
        <f>IFERROR(INT(TRIM(SUBSTITUTE(VLOOKUP($A12&amp;"*",各都道府県の状況!$A:$I,I$3,FALSE), "※5", ""))), "")</f>
        <v>25</v>
      </c>
    </row>
    <row r="13" spans="1:10" x14ac:dyDescent="0.55000000000000004">
      <c r="A13" s="12" t="s">
        <v>189</v>
      </c>
      <c r="B13" s="13">
        <f t="shared" si="0"/>
        <v>44434</v>
      </c>
      <c r="C13" s="30" t="s">
        <v>18</v>
      </c>
      <c r="D13" s="40">
        <f>IFERROR(INT(TRIM(SUBSTITUTE(VLOOKUP($A13&amp;"*",各都道府県の状況!$A:$I,D$3,FALSE), "※5", ""))), "")</f>
        <v>12524</v>
      </c>
      <c r="E13" s="40">
        <f>IFERROR(INT(TRIM(SUBSTITUTE(VLOOKUP($A13&amp;"*",各都道府県の状況!$A:$I,E$3,FALSE), "※5", ""))), "")</f>
        <v>385925</v>
      </c>
      <c r="F13" s="40">
        <f>IFERROR(INT(TRIM(SUBSTITUTE(VLOOKUP($A13&amp;"*",各都道府県の状況!$A:$I,F$3,FALSE), "※5", ""))), "")</f>
        <v>10250</v>
      </c>
      <c r="G13" s="40">
        <f>IFERROR(INT(TRIM(SUBSTITUTE(VLOOKUP($A13&amp;"*",各都道府県の状況!$A:$I,G$3,FALSE), "※5", ""))), "")</f>
        <v>100</v>
      </c>
      <c r="H13" s="40">
        <f>IFERROR(INT(TRIM(SUBSTITUTE(VLOOKUP($A13&amp;"*",各都道府県の状況!$A:$I,H$3,FALSE), "※5", ""))), "")</f>
        <v>2174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44434</v>
      </c>
      <c r="C14" s="30" t="s">
        <v>19</v>
      </c>
      <c r="D14" s="40">
        <f>IFERROR(INT(TRIM(SUBSTITUTE(VLOOKUP($A14&amp;"*",各都道府県の状況!$A:$I,D$3,FALSE), "※5", ""))), "")</f>
        <v>13900</v>
      </c>
      <c r="E14" s="40">
        <f>IFERROR(INT(TRIM(SUBSTITUTE(VLOOKUP($A14&amp;"*",各都道府県の状況!$A:$I,E$3,FALSE), "※5", ""))), "")</f>
        <v>250677</v>
      </c>
      <c r="F14" s="40">
        <f>IFERROR(INT(TRIM(SUBSTITUTE(VLOOKUP($A14&amp;"*",各都道府県の状況!$A:$I,F$3,FALSE), "※5", ""))), "")</f>
        <v>11151</v>
      </c>
      <c r="G14" s="40">
        <f>IFERROR(INT(TRIM(SUBSTITUTE(VLOOKUP($A14&amp;"*",各都道府県の状況!$A:$I,G$3,FALSE), "※5", ""))), "")</f>
        <v>158</v>
      </c>
      <c r="H14" s="40">
        <f>IFERROR(INT(TRIM(SUBSTITUTE(VLOOKUP($A14&amp;"*",各都道府県の状況!$A:$I,H$3,FALSE), "※5", ""))), "")</f>
        <v>2591</v>
      </c>
      <c r="I14" s="40">
        <f>IFERROR(INT(TRIM(SUBSTITUTE(VLOOKUP($A14&amp;"*",各都道府県の状況!$A:$I,I$3,FALSE), "※5", ""))), "")</f>
        <v>22</v>
      </c>
    </row>
    <row r="15" spans="1:10" x14ac:dyDescent="0.55000000000000004">
      <c r="A15" s="12" t="s">
        <v>191</v>
      </c>
      <c r="B15" s="13">
        <f t="shared" si="0"/>
        <v>44434</v>
      </c>
      <c r="C15" s="30" t="s">
        <v>20</v>
      </c>
      <c r="D15" s="40">
        <f>IFERROR(INT(TRIM(SUBSTITUTE(VLOOKUP($A15&amp;"*",各都道府県の状況!$A:$I,D$3,FALSE), "※5", ""))), "")</f>
        <v>94361</v>
      </c>
      <c r="E15" s="40">
        <f>IFERROR(INT(TRIM(SUBSTITUTE(VLOOKUP($A15&amp;"*",各都道府県の状況!$A:$I,E$3,FALSE), "※5", ""))), "")</f>
        <v>1264599</v>
      </c>
      <c r="F15" s="40">
        <f>IFERROR(INT(TRIM(SUBSTITUTE(VLOOKUP($A15&amp;"*",各都道府県の状況!$A:$I,F$3,FALSE), "※5", ""))), "")</f>
        <v>63080</v>
      </c>
      <c r="G15" s="40">
        <f>IFERROR(INT(TRIM(SUBSTITUTE(VLOOKUP($A15&amp;"*",各都道府県の状況!$A:$I,G$3,FALSE), "※5", ""))), "")</f>
        <v>877</v>
      </c>
      <c r="H15" s="40">
        <f>IFERROR(INT(TRIM(SUBSTITUTE(VLOOKUP($A15&amp;"*",各都道府県の状況!$A:$I,H$3,FALSE), "※5", ""))), "")</f>
        <v>26116</v>
      </c>
      <c r="I15" s="40">
        <f>IFERROR(INT(TRIM(SUBSTITUTE(VLOOKUP($A15&amp;"*",各都道府県の状況!$A:$I,I$3,FALSE), "※5", ""))), "")</f>
        <v>161</v>
      </c>
    </row>
    <row r="16" spans="1:10" x14ac:dyDescent="0.55000000000000004">
      <c r="A16" s="12" t="s">
        <v>192</v>
      </c>
      <c r="B16" s="13">
        <f t="shared" si="0"/>
        <v>44434</v>
      </c>
      <c r="C16" s="30" t="s">
        <v>21</v>
      </c>
      <c r="D16" s="40">
        <f>IFERROR(INT(TRIM(SUBSTITUTE(VLOOKUP($A16&amp;"*",各都道府県の状況!$A:$I,D$3,FALSE), "※5", ""))), "")</f>
        <v>80230</v>
      </c>
      <c r="E16" s="40">
        <f>IFERROR(INT(TRIM(SUBSTITUTE(VLOOKUP($A16&amp;"*",各都道府県の状況!$A:$I,E$3,FALSE), "※5", ""))), "")</f>
        <v>915770</v>
      </c>
      <c r="F16" s="40">
        <f>IFERROR(INT(TRIM(SUBSTITUTE(VLOOKUP($A16&amp;"*",各都道府県の状況!$A:$I,F$3,FALSE), "※5", ""))), "")</f>
        <v>65410</v>
      </c>
      <c r="G16" s="40">
        <f>IFERROR(INT(TRIM(SUBSTITUTE(VLOOKUP($A16&amp;"*",各都道府県の状況!$A:$I,G$3,FALSE), "※5", ""))), "")</f>
        <v>818</v>
      </c>
      <c r="H16" s="40">
        <f>IFERROR(INT(TRIM(SUBSTITUTE(VLOOKUP($A16&amp;"*",各都道府県の状況!$A:$I,H$3,FALSE), "※5", ""))), "")</f>
        <v>14002</v>
      </c>
      <c r="I16" s="40">
        <f>IFERROR(INT(TRIM(SUBSTITUTE(VLOOKUP($A16&amp;"*",各都道府県の状況!$A:$I,I$3,FALSE), "※5", ""))), "")</f>
        <v>111</v>
      </c>
    </row>
    <row r="17" spans="1:9" x14ac:dyDescent="0.55000000000000004">
      <c r="A17" s="12" t="s">
        <v>193</v>
      </c>
      <c r="B17" s="13">
        <f t="shared" si="0"/>
        <v>44434</v>
      </c>
      <c r="C17" s="30" t="s">
        <v>22</v>
      </c>
      <c r="D17" s="40">
        <f>IFERROR(INT(TRIM(SUBSTITUTE(VLOOKUP($A17&amp;"*",各都道府県の状況!$A:$I,D$3,FALSE), "※5", ""))), "")</f>
        <v>327861</v>
      </c>
      <c r="E17" s="40">
        <f>IFERROR(INT(TRIM(SUBSTITUTE(VLOOKUP($A17&amp;"*",各都道府県の状況!$A:$I,E$3,FALSE), "※5", ""))), "")</f>
        <v>3203905</v>
      </c>
      <c r="F17" s="40">
        <f>IFERROR(INT(TRIM(SUBSTITUTE(VLOOKUP($A17&amp;"*",各都道府県の状況!$A:$I,F$3,FALSE), "※5", ""))), "")</f>
        <v>282986</v>
      </c>
      <c r="G17" s="40">
        <f>IFERROR(INT(TRIM(SUBSTITUTE(VLOOKUP($A17&amp;"*",各都道府県の状況!$A:$I,G$3,FALSE), "※5", ""))), "")</f>
        <v>2415</v>
      </c>
      <c r="H17" s="40">
        <f>IFERROR(INT(TRIM(SUBSTITUTE(VLOOKUP($A17&amp;"*",各都道府県の状況!$A:$I,H$3,FALSE), "※5", ""))), "")</f>
        <v>42460</v>
      </c>
      <c r="I17" s="40">
        <f>IFERROR(INT(TRIM(SUBSTITUTE(VLOOKUP($A17&amp;"*",各都道府県の状況!$A:$I,I$3,FALSE), "※5", ""))), "")</f>
        <v>276</v>
      </c>
    </row>
    <row r="18" spans="1:9" x14ac:dyDescent="0.55000000000000004">
      <c r="A18" s="12" t="s">
        <v>194</v>
      </c>
      <c r="B18" s="13">
        <f t="shared" si="0"/>
        <v>44434</v>
      </c>
      <c r="C18" s="30" t="s">
        <v>23</v>
      </c>
      <c r="D18" s="40">
        <f>IFERROR(INT(TRIM(SUBSTITUTE(VLOOKUP($A18&amp;"*",各都道府県の状況!$A:$I,D$3,FALSE), "※5", ""))), "")</f>
        <v>137105</v>
      </c>
      <c r="E18" s="40">
        <f>IFERROR(INT(TRIM(SUBSTITUTE(VLOOKUP($A18&amp;"*",各都道府県の状況!$A:$I,E$3,FALSE), "※5", ""))), "")</f>
        <v>1372591</v>
      </c>
      <c r="F18" s="40">
        <f>IFERROR(INT(TRIM(SUBSTITUTE(VLOOKUP($A18&amp;"*",各都道府県の状況!$A:$I,F$3,FALSE), "※5", ""))), "")</f>
        <v>117883</v>
      </c>
      <c r="G18" s="40">
        <f>IFERROR(INT(TRIM(SUBSTITUTE(VLOOKUP($A18&amp;"*",各都道府県の状況!$A:$I,G$3,FALSE), "※5", ""))), "")</f>
        <v>1084</v>
      </c>
      <c r="H18" s="40">
        <f>IFERROR(INT(TRIM(SUBSTITUTE(VLOOKUP($A18&amp;"*",各都道府県の状況!$A:$I,H$3,FALSE), "※5", ""))), "")</f>
        <v>18138</v>
      </c>
      <c r="I18" s="40">
        <f>IFERROR(INT(TRIM(SUBSTITUTE(VLOOKUP($A18&amp;"*",各都道府県の状況!$A:$I,I$3,FALSE), "※5", ""))), "")</f>
        <v>249</v>
      </c>
    </row>
    <row r="19" spans="1:9" x14ac:dyDescent="0.55000000000000004">
      <c r="A19" s="12" t="s">
        <v>195</v>
      </c>
      <c r="B19" s="13">
        <f t="shared" si="0"/>
        <v>44434</v>
      </c>
      <c r="C19" s="30" t="s">
        <v>24</v>
      </c>
      <c r="D19" s="40">
        <f>IFERROR(INT(TRIM(SUBSTITUTE(VLOOKUP($A19&amp;"*",各都道府県の状況!$A:$I,D$3,FALSE), "※5", ""))), "")</f>
        <v>6316</v>
      </c>
      <c r="E19" s="40">
        <f>IFERROR(INT(TRIM(SUBSTITUTE(VLOOKUP($A19&amp;"*",各都道府県の状況!$A:$I,E$3,FALSE), "※5", ""))), "")</f>
        <v>233038</v>
      </c>
      <c r="F19" s="40">
        <f>IFERROR(INT(TRIM(SUBSTITUTE(VLOOKUP($A19&amp;"*",各都道府県の状況!$A:$I,F$3,FALSE), "※5", ""))), "")</f>
        <v>5201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1061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44434</v>
      </c>
      <c r="C20" s="30" t="s">
        <v>25</v>
      </c>
      <c r="D20" s="40">
        <f>IFERROR(INT(TRIM(SUBSTITUTE(VLOOKUP($A20&amp;"*",各都道府県の状況!$A:$I,D$3,FALSE), "※5", ""))), "")</f>
        <v>4085</v>
      </c>
      <c r="E20" s="40">
        <f>IFERROR(INT(TRIM(SUBSTITUTE(VLOOKUP($A20&amp;"*",各都道府県の状況!$A:$I,E$3,FALSE), "※5", ""))), "")</f>
        <v>97604</v>
      </c>
      <c r="F20" s="40">
        <f>IFERROR(INT(TRIM(SUBSTITUTE(VLOOKUP($A20&amp;"*",各都道府県の状況!$A:$I,F$3,FALSE), "※5", ""))), "")</f>
        <v>2890</v>
      </c>
      <c r="G20" s="40">
        <f>IFERROR(INT(TRIM(SUBSTITUTE(VLOOKUP($A20&amp;"*",各都道府県の状況!$A:$I,G$3,FALSE), "※5", ""))), "")</f>
        <v>39</v>
      </c>
      <c r="H20" s="40">
        <f>IFERROR(INT(TRIM(SUBSTITUTE(VLOOKUP($A20&amp;"*",各都道府県の状況!$A:$I,H$3,FALSE), "※5", ""))), "")</f>
        <v>1156</v>
      </c>
      <c r="I20" s="40">
        <f>IFERROR(INT(TRIM(SUBSTITUTE(VLOOKUP($A20&amp;"*",各都道府県の状況!$A:$I,I$3,FALSE), "※5", ""))), "")</f>
        <v>9</v>
      </c>
    </row>
    <row r="21" spans="1:9" x14ac:dyDescent="0.55000000000000004">
      <c r="A21" s="12" t="s">
        <v>197</v>
      </c>
      <c r="B21" s="13">
        <f t="shared" si="0"/>
        <v>44434</v>
      </c>
      <c r="C21" s="30" t="s">
        <v>26</v>
      </c>
      <c r="D21" s="40">
        <f>IFERROR(INT(TRIM(SUBSTITUTE(VLOOKUP($A21&amp;"*",各都道府県の状況!$A:$I,D$3,FALSE), "※5", ""))), "")</f>
        <v>7005</v>
      </c>
      <c r="E21" s="40">
        <f>IFERROR(INT(TRIM(SUBSTITUTE(VLOOKUP($A21&amp;"*",各都道府県の状況!$A:$I,E$3,FALSE), "※5", ""))), "")</f>
        <v>160308</v>
      </c>
      <c r="F21" s="40">
        <f>IFERROR(INT(TRIM(SUBSTITUTE(VLOOKUP($A21&amp;"*",各都道府県の状況!$A:$I,F$3,FALSE), "※5", ""))), "")</f>
        <v>6131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736</v>
      </c>
      <c r="I21" s="40">
        <f>IFERROR(INT(TRIM(SUBSTITUTE(VLOOKUP($A21&amp;"*",各都道府県の状況!$A:$I,I$3,FALSE), "※5", ""))), "")</f>
        <v>6</v>
      </c>
    </row>
    <row r="22" spans="1:9" x14ac:dyDescent="0.55000000000000004">
      <c r="A22" s="12" t="s">
        <v>198</v>
      </c>
      <c r="B22" s="13">
        <f t="shared" si="0"/>
        <v>44434</v>
      </c>
      <c r="C22" s="30" t="s">
        <v>27</v>
      </c>
      <c r="D22" s="40">
        <f>IFERROR(INT(TRIM(SUBSTITUTE(VLOOKUP($A22&amp;"*",各都道府県の状況!$A:$I,D$3,FALSE), "※5", ""))), "")</f>
        <v>2396</v>
      </c>
      <c r="E22" s="40">
        <f>IFERROR(INT(TRIM(SUBSTITUTE(VLOOKUP($A22&amp;"*",各都道府県の状況!$A:$I,E$3,FALSE), "※5", ""))), "")</f>
        <v>94448</v>
      </c>
      <c r="F22" s="40">
        <f>IFERROR(INT(TRIM(SUBSTITUTE(VLOOKUP($A22&amp;"*",各都道府県の状況!$A:$I,F$3,FALSE), "※5", ""))), "")</f>
        <v>2066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294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44434</v>
      </c>
      <c r="C23" s="30" t="s">
        <v>28</v>
      </c>
      <c r="D23" s="40">
        <f>IFERROR(INT(TRIM(SUBSTITUTE(VLOOKUP($A23&amp;"*",各都道府県の状況!$A:$I,D$3,FALSE), "※5", ""))), "")</f>
        <v>4103</v>
      </c>
      <c r="E23" s="40">
        <f>IFERROR(INT(TRIM(SUBSTITUTE(VLOOKUP($A23&amp;"*",各都道府県の状況!$A:$I,E$3,FALSE), "※5", ""))), "")</f>
        <v>86511</v>
      </c>
      <c r="F23" s="40">
        <f>IFERROR(INT(TRIM(SUBSTITUTE(VLOOKUP($A23&amp;"*",各都道府県の状況!$A:$I,F$3,FALSE), "※5", ""))), "")</f>
        <v>3371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712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44434</v>
      </c>
      <c r="C24" s="30" t="s">
        <v>29</v>
      </c>
      <c r="D24" s="40">
        <f>IFERROR(INT(TRIM(SUBSTITUTE(VLOOKUP($A24&amp;"*",各都道府県の状況!$A:$I,D$3,FALSE), "※5", ""))), "")</f>
        <v>7500</v>
      </c>
      <c r="E24" s="40">
        <f>IFERROR(INT(TRIM(SUBSTITUTE(VLOOKUP($A24&amp;"*",各都道府県の状況!$A:$I,E$3,FALSE), "※5", ""))), "")</f>
        <v>262751</v>
      </c>
      <c r="F24" s="40">
        <f>IFERROR(INT(TRIM(SUBSTITUTE(VLOOKUP($A24&amp;"*",各都道府県の状況!$A:$I,F$3,FALSE), "※5", ""))), "")</f>
        <v>6378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867</v>
      </c>
      <c r="I24" s="40">
        <f>IFERROR(INT(TRIM(SUBSTITUTE(VLOOKUP($A24&amp;"*",各都道府県の状況!$A:$I,I$3,FALSE), "※5", ""))), "")</f>
        <v>4</v>
      </c>
    </row>
    <row r="25" spans="1:9" x14ac:dyDescent="0.55000000000000004">
      <c r="A25" s="12" t="s">
        <v>201</v>
      </c>
      <c r="B25" s="13">
        <f t="shared" si="0"/>
        <v>44434</v>
      </c>
      <c r="C25" s="30" t="s">
        <v>30</v>
      </c>
      <c r="D25" s="40">
        <f>IFERROR(INT(TRIM(SUBSTITUTE(VLOOKUP($A25&amp;"*",各都道府県の状況!$A:$I,D$3,FALSE), "※5", ""))), "")</f>
        <v>14320</v>
      </c>
      <c r="E25" s="40">
        <f>IFERROR(INT(TRIM(SUBSTITUTE(VLOOKUP($A25&amp;"*",各都道府県の状況!$A:$I,E$3,FALSE), "※5", ""))), "")</f>
        <v>338372</v>
      </c>
      <c r="F25" s="40">
        <f>IFERROR(INT(TRIM(SUBSTITUTE(VLOOKUP($A25&amp;"*",各都道府県の状況!$A:$I,F$3,FALSE), "※5", ""))), "")</f>
        <v>11285</v>
      </c>
      <c r="G25" s="40">
        <f>IFERROR(INT(TRIM(SUBSTITUTE(VLOOKUP($A25&amp;"*",各都道府県の状況!$A:$I,G$3,FALSE), "※5", ""))), "")</f>
        <v>196</v>
      </c>
      <c r="H25" s="40">
        <f>IFERROR(INT(TRIM(SUBSTITUTE(VLOOKUP($A25&amp;"*",各都道府県の状況!$A:$I,H$3,FALSE), "※5", ""))), "")</f>
        <v>2651</v>
      </c>
      <c r="I25" s="40">
        <f>IFERROR(INT(TRIM(SUBSTITUTE(VLOOKUP($A25&amp;"*",各都道府県の状況!$A:$I,I$3,FALSE), "※5", ""))), "")</f>
        <v>7</v>
      </c>
    </row>
    <row r="26" spans="1:9" x14ac:dyDescent="0.55000000000000004">
      <c r="A26" s="12" t="s">
        <v>202</v>
      </c>
      <c r="B26" s="13">
        <f t="shared" si="0"/>
        <v>44434</v>
      </c>
      <c r="C26" s="30" t="s">
        <v>31</v>
      </c>
      <c r="D26" s="40">
        <f>IFERROR(INT(TRIM(SUBSTITUTE(VLOOKUP($A26&amp;"*",各都道府県の状況!$A:$I,D$3,FALSE), "※5", ""))), "")</f>
        <v>19165</v>
      </c>
      <c r="E26" s="40">
        <f>IFERROR(INT(TRIM(SUBSTITUTE(VLOOKUP($A26&amp;"*",各都道府県の状況!$A:$I,E$3,FALSE), "※5", ""))), "")</f>
        <v>521125</v>
      </c>
      <c r="F26" s="40">
        <f>IFERROR(INT(TRIM(SUBSTITUTE(VLOOKUP($A26&amp;"*",各都道府県の状況!$A:$I,F$3,FALSE), "※5", ""))), "")</f>
        <v>13198</v>
      </c>
      <c r="G26" s="40">
        <f>IFERROR(INT(TRIM(SUBSTITUTE(VLOOKUP($A26&amp;"*",各都道府県の状況!$A:$I,G$3,FALSE), "※5", ""))), "")</f>
        <v>165</v>
      </c>
      <c r="H26" s="40">
        <f>IFERROR(INT(TRIM(SUBSTITUTE(VLOOKUP($A26&amp;"*",各都道府県の状況!$A:$I,H$3,FALSE), "※5", ""))), "")</f>
        <v>5802</v>
      </c>
      <c r="I26" s="40">
        <f>IFERROR(INT(TRIM(SUBSTITUTE(VLOOKUP($A26&amp;"*",各都道府県の状況!$A:$I,I$3,FALSE), "※5", ""))), "")</f>
        <v>34</v>
      </c>
    </row>
    <row r="27" spans="1:9" x14ac:dyDescent="0.55000000000000004">
      <c r="A27" s="12" t="s">
        <v>203</v>
      </c>
      <c r="B27" s="13">
        <f t="shared" si="0"/>
        <v>44434</v>
      </c>
      <c r="C27" s="30" t="s">
        <v>32</v>
      </c>
      <c r="D27" s="40">
        <f>IFERROR(INT(TRIM(SUBSTITUTE(VLOOKUP($A27&amp;"*",各都道府県の状況!$A:$I,D$3,FALSE), "※5", ""))), "")</f>
        <v>72696</v>
      </c>
      <c r="E27" s="40">
        <f>IFERROR(INT(TRIM(SUBSTITUTE(VLOOKUP($A27&amp;"*",各都道府県の状況!$A:$I,E$3,FALSE), "※5", ""))), "")</f>
        <v>1033304</v>
      </c>
      <c r="F27" s="40">
        <f>IFERROR(INT(TRIM(SUBSTITUTE(VLOOKUP($A27&amp;"*",各都道府県の状況!$A:$I,F$3,FALSE), "※5", ""))), "")</f>
        <v>58308</v>
      </c>
      <c r="G27" s="40">
        <f>IFERROR(INT(TRIM(SUBSTITUTE(VLOOKUP($A27&amp;"*",各都道府県の状況!$A:$I,G$3,FALSE), "※5", ""))), "")</f>
        <v>1032</v>
      </c>
      <c r="H27" s="40">
        <f>IFERROR(INT(TRIM(SUBSTITUTE(VLOOKUP($A27&amp;"*",各都道府県の状況!$A:$I,H$3,FALSE), "※5", ""))), "")</f>
        <v>13356</v>
      </c>
      <c r="I27" s="40">
        <f>IFERROR(INT(TRIM(SUBSTITUTE(VLOOKUP($A27&amp;"*",各都道府県の状況!$A:$I,I$3,FALSE), "※5", ""))), "")</f>
        <v>42</v>
      </c>
    </row>
    <row r="28" spans="1:9" x14ac:dyDescent="0.55000000000000004">
      <c r="A28" s="12" t="s">
        <v>204</v>
      </c>
      <c r="B28" s="13">
        <f t="shared" si="0"/>
        <v>44434</v>
      </c>
      <c r="C28" s="30" t="s">
        <v>33</v>
      </c>
      <c r="D28" s="40">
        <f>IFERROR(INT(TRIM(SUBSTITUTE(VLOOKUP($A28&amp;"*",各都道府県の状況!$A:$I,D$3,FALSE), "※5", ""))), "")</f>
        <v>10784</v>
      </c>
      <c r="E28" s="40">
        <f>IFERROR(INT(TRIM(SUBSTITUTE(VLOOKUP($A28&amp;"*",各都道府県の状況!$A:$I,E$3,FALSE), "※5", ""))), "")</f>
        <v>170434</v>
      </c>
      <c r="F28" s="40">
        <f>IFERROR(INT(TRIM(SUBSTITUTE(VLOOKUP($A28&amp;"*",各都道府県の状況!$A:$I,F$3,FALSE), "※5", ""))), "")</f>
        <v>7000</v>
      </c>
      <c r="G28" s="40">
        <f>IFERROR(INT(TRIM(SUBSTITUTE(VLOOKUP($A28&amp;"*",各都道府県の状況!$A:$I,G$3,FALSE), "※5", ""))), "")</f>
        <v>123</v>
      </c>
      <c r="H28" s="40">
        <f>IFERROR(INT(TRIM(SUBSTITUTE(VLOOKUP($A28&amp;"*",各都道府県の状況!$A:$I,H$3,FALSE), "※5", ""))), "")</f>
        <v>3869</v>
      </c>
      <c r="I28" s="40">
        <f>IFERROR(INT(TRIM(SUBSTITUTE(VLOOKUP($A28&amp;"*",各都道府県の状況!$A:$I,I$3,FALSE), "※5", ""))), "")</f>
        <v>17</v>
      </c>
    </row>
    <row r="29" spans="1:9" x14ac:dyDescent="0.55000000000000004">
      <c r="A29" s="12" t="s">
        <v>205</v>
      </c>
      <c r="B29" s="13">
        <f t="shared" si="0"/>
        <v>44434</v>
      </c>
      <c r="C29" s="30" t="s">
        <v>34</v>
      </c>
      <c r="D29" s="40">
        <f>IFERROR(INT(TRIM(SUBSTITUTE(VLOOKUP($A29&amp;"*",各都道府県の状況!$A:$I,D$3,FALSE), "※5", ""))), "")</f>
        <v>9779</v>
      </c>
      <c r="E29" s="40">
        <f>IFERROR(INT(TRIM(SUBSTITUTE(VLOOKUP($A29&amp;"*",各都道府県の状況!$A:$I,E$3,FALSE), "※5", ""))), "")</f>
        <v>196841</v>
      </c>
      <c r="F29" s="40">
        <f>IFERROR(INT(TRIM(SUBSTITUTE(VLOOKUP($A29&amp;"*",各都道府県の状況!$A:$I,F$3,FALSE), "※5", ""))), "")</f>
        <v>7220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2464</v>
      </c>
      <c r="I29" s="40">
        <f>IFERROR(INT(TRIM(SUBSTITUTE(VLOOKUP($A29&amp;"*",各都道府県の状況!$A:$I,I$3,FALSE), "※5", ""))), "")</f>
        <v>9</v>
      </c>
    </row>
    <row r="30" spans="1:9" x14ac:dyDescent="0.55000000000000004">
      <c r="A30" s="12" t="s">
        <v>206</v>
      </c>
      <c r="B30" s="13">
        <f t="shared" si="0"/>
        <v>44434</v>
      </c>
      <c r="C30" s="30" t="s">
        <v>35</v>
      </c>
      <c r="D30" s="40">
        <f>IFERROR(INT(TRIM(SUBSTITUTE(VLOOKUP($A30&amp;"*",各都道府県の状況!$A:$I,D$3,FALSE), "※5", ""))), "")</f>
        <v>27880</v>
      </c>
      <c r="E30" s="40">
        <f>IFERROR(INT(TRIM(SUBSTITUTE(VLOOKUP($A30&amp;"*",各都道府県の状況!$A:$I,E$3,FALSE), "※5", ""))), "")</f>
        <v>356333</v>
      </c>
      <c r="F30" s="40">
        <f>IFERROR(INT(TRIM(SUBSTITUTE(VLOOKUP($A30&amp;"*",各都道府県の状況!$A:$I,F$3,FALSE), "※5", ""))), "")</f>
        <v>20587</v>
      </c>
      <c r="G30" s="40">
        <f>IFERROR(INT(TRIM(SUBSTITUTE(VLOOKUP($A30&amp;"*",各都道府県の状況!$A:$I,G$3,FALSE), "※5", ""))), "")</f>
        <v>251</v>
      </c>
      <c r="H30" s="40">
        <f>IFERROR(INT(TRIM(SUBSTITUTE(VLOOKUP($A30&amp;"*",各都道府県の状況!$A:$I,H$3,FALSE), "※5", ""))), "")</f>
        <v>6434</v>
      </c>
      <c r="I30" s="40">
        <f>IFERROR(INT(TRIM(SUBSTITUTE(VLOOKUP($A30&amp;"*",各都道府県の状況!$A:$I,I$3,FALSE), "※5", ""))), "")</f>
        <v>96</v>
      </c>
    </row>
    <row r="31" spans="1:9" x14ac:dyDescent="0.55000000000000004">
      <c r="A31" s="12" t="s">
        <v>207</v>
      </c>
      <c r="B31" s="13">
        <f t="shared" si="0"/>
        <v>44434</v>
      </c>
      <c r="C31" s="30" t="s">
        <v>36</v>
      </c>
      <c r="D31" s="40">
        <f>IFERROR(INT(TRIM(SUBSTITUTE(VLOOKUP($A31&amp;"*",各都道府県の状況!$A:$I,D$3,FALSE), "※5", ""))), "")</f>
        <v>156931</v>
      </c>
      <c r="E31" s="40">
        <f>IFERROR(INT(TRIM(SUBSTITUTE(VLOOKUP($A31&amp;"*",各都道府県の状況!$A:$I,E$3,FALSE), "※5", ""))), "")</f>
        <v>2840008</v>
      </c>
      <c r="F31" s="40">
        <f>IFERROR(INT(TRIM(SUBSTITUTE(VLOOKUP($A31&amp;"*",各都道府県の状況!$A:$I,F$3,FALSE), "※5", ""))), "")</f>
        <v>128328</v>
      </c>
      <c r="G31" s="40">
        <f>IFERROR(INT(TRIM(SUBSTITUTE(VLOOKUP($A31&amp;"*",各都道府県の状況!$A:$I,G$3,FALSE), "※5", ""))), "")</f>
        <v>2778</v>
      </c>
      <c r="H31" s="40">
        <f>IFERROR(INT(TRIM(SUBSTITUTE(VLOOKUP($A31&amp;"*",各都道府県の状況!$A:$I,H$3,FALSE), "※5", ""))), "")</f>
        <v>24040</v>
      </c>
      <c r="I31" s="40">
        <f>IFERROR(INT(TRIM(SUBSTITUTE(VLOOKUP($A31&amp;"*",各都道府県の状況!$A:$I,I$3,FALSE), "※5", ""))), "")</f>
        <v>510</v>
      </c>
    </row>
    <row r="32" spans="1:9" x14ac:dyDescent="0.55000000000000004">
      <c r="A32" s="12" t="s">
        <v>208</v>
      </c>
      <c r="B32" s="13">
        <f t="shared" si="0"/>
        <v>44434</v>
      </c>
      <c r="C32" s="30" t="s">
        <v>37</v>
      </c>
      <c r="D32" s="40">
        <f>IFERROR(INT(TRIM(SUBSTITUTE(VLOOKUP($A32&amp;"*",各都道府県の状況!$A:$I,D$3,FALSE), "※5", ""))), "")</f>
        <v>59962</v>
      </c>
      <c r="E32" s="40">
        <f>IFERROR(INT(TRIM(SUBSTITUTE(VLOOKUP($A32&amp;"*",各都道府県の状況!$A:$I,E$3,FALSE), "※5", ""))), "")</f>
        <v>630555</v>
      </c>
      <c r="F32" s="40">
        <f>IFERROR(INT(TRIM(SUBSTITUTE(VLOOKUP($A32&amp;"*",各都道府県の状況!$A:$I,F$3,FALSE), "※5", ""))), "")</f>
        <v>50842</v>
      </c>
      <c r="G32" s="40">
        <f>IFERROR(INT(TRIM(SUBSTITUTE(VLOOKUP($A32&amp;"*",各都道府県の状況!$A:$I,G$3,FALSE), "※5", ""))), "")</f>
        <v>1334</v>
      </c>
      <c r="H32" s="40">
        <f>IFERROR(INT(TRIM(SUBSTITUTE(VLOOKUP($A32&amp;"*",各都道府県の状況!$A:$I,H$3,FALSE), "※5", ""))), "")</f>
        <v>7787</v>
      </c>
      <c r="I32" s="40">
        <f>IFERROR(INT(TRIM(SUBSTITUTE(VLOOKUP($A32&amp;"*",各都道府県の状況!$A:$I,I$3,FALSE), "※5", ""))), "")</f>
        <v>65</v>
      </c>
    </row>
    <row r="33" spans="1:9" x14ac:dyDescent="0.55000000000000004">
      <c r="A33" s="12" t="s">
        <v>209</v>
      </c>
      <c r="B33" s="13">
        <f t="shared" si="0"/>
        <v>44434</v>
      </c>
      <c r="C33" s="30" t="s">
        <v>38</v>
      </c>
      <c r="D33" s="40">
        <f>IFERROR(INT(TRIM(SUBSTITUTE(VLOOKUP($A33&amp;"*",各都道府県の状況!$A:$I,D$3,FALSE), "※5", ""))), "")</f>
        <v>12399</v>
      </c>
      <c r="E33" s="40">
        <f>IFERROR(INT(TRIM(SUBSTITUTE(VLOOKUP($A33&amp;"*",各都道府県の状況!$A:$I,E$3,FALSE), "※5", ""))), "")</f>
        <v>212479</v>
      </c>
      <c r="F33" s="40">
        <f>IFERROR(INT(TRIM(SUBSTITUTE(VLOOKUP($A33&amp;"*",各都道府県の状況!$A:$I,F$3,FALSE), "※5", ""))), "")</f>
        <v>10630</v>
      </c>
      <c r="G33" s="40">
        <f>IFERROR(INT(TRIM(SUBSTITUTE(VLOOKUP($A33&amp;"*",各都道府県の状況!$A:$I,G$3,FALSE), "※5", ""))), "")</f>
        <v>136</v>
      </c>
      <c r="H33" s="40">
        <f>IFERROR(INT(TRIM(SUBSTITUTE(VLOOKUP($A33&amp;"*",各都道府県の状況!$A:$I,H$3,FALSE), "※5", ""))), "")</f>
        <v>1633</v>
      </c>
      <c r="I33" s="40">
        <f>IFERROR(INT(TRIM(SUBSTITUTE(VLOOKUP($A33&amp;"*",各都道府県の状況!$A:$I,I$3,FALSE), "※5", ""))), "")</f>
        <v>16</v>
      </c>
    </row>
    <row r="34" spans="1:9" x14ac:dyDescent="0.55000000000000004">
      <c r="A34" s="12" t="s">
        <v>210</v>
      </c>
      <c r="B34" s="13">
        <f t="shared" si="0"/>
        <v>44434</v>
      </c>
      <c r="C34" s="30" t="s">
        <v>39</v>
      </c>
      <c r="D34" s="40">
        <f>IFERROR(INT(TRIM(SUBSTITUTE(VLOOKUP($A34&amp;"*",各都道府県の状況!$A:$I,D$3,FALSE), "※5", ""))), "")</f>
        <v>4293</v>
      </c>
      <c r="E34" s="40">
        <f>IFERROR(INT(TRIM(SUBSTITUTE(VLOOKUP($A34&amp;"*",各都道府県の状況!$A:$I,E$3,FALSE), "※5", ""))), "")</f>
        <v>54198</v>
      </c>
      <c r="F34" s="40">
        <f>IFERROR(INT(TRIM(SUBSTITUTE(VLOOKUP($A34&amp;"*",各都道府県の状況!$A:$I,F$3,FALSE), "※5", ""))), "")</f>
        <v>3584</v>
      </c>
      <c r="G34" s="40">
        <f>IFERROR(INT(TRIM(SUBSTITUTE(VLOOKUP($A34&amp;"*",各都道府県の状況!$A:$I,G$3,FALSE), "※5", ""))), "")</f>
        <v>52</v>
      </c>
      <c r="H34" s="40">
        <f>IFERROR(INT(TRIM(SUBSTITUTE(VLOOKUP($A34&amp;"*",各都道府県の状況!$A:$I,H$3,FALSE), "※5", ""))), "")</f>
        <v>562</v>
      </c>
      <c r="I34" s="40">
        <f>IFERROR(INT(TRIM(SUBSTITUTE(VLOOKUP($A34&amp;"*",各都道府県の状況!$A:$I,I$3,FALSE), "※5", ""))), "")</f>
        <v>29</v>
      </c>
    </row>
    <row r="35" spans="1:9" x14ac:dyDescent="0.55000000000000004">
      <c r="A35" s="12" t="s">
        <v>211</v>
      </c>
      <c r="B35" s="13">
        <f t="shared" si="0"/>
        <v>44434</v>
      </c>
      <c r="C35" s="30" t="s">
        <v>40</v>
      </c>
      <c r="D35" s="40">
        <f>IFERROR(INT(TRIM(SUBSTITUTE(VLOOKUP($A35&amp;"*",各都道府県の状況!$A:$I,D$3,FALSE), "※5", ""))), "")</f>
        <v>1336</v>
      </c>
      <c r="E35" s="40">
        <f>IFERROR(INT(TRIM(SUBSTITUTE(VLOOKUP($A35&amp;"*",各都道府県の状況!$A:$I,E$3,FALSE), "※5", ""))), "")</f>
        <v>121247</v>
      </c>
      <c r="F35" s="40">
        <f>IFERROR(INT(TRIM(SUBSTITUTE(VLOOKUP($A35&amp;"*",各都道府県の状況!$A:$I,F$3,FALSE), "※5", ""))), "")</f>
        <v>1057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259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44434</v>
      </c>
      <c r="C36" s="30" t="s">
        <v>41</v>
      </c>
      <c r="D36" s="40">
        <f>IFERROR(INT(TRIM(SUBSTITUTE(VLOOKUP($A36&amp;"*",各都道府県の状況!$A:$I,D$3,FALSE), "※5", ""))), "")</f>
        <v>1211</v>
      </c>
      <c r="E36" s="40">
        <f>IFERROR(INT(TRIM(SUBSTITUTE(VLOOKUP($A36&amp;"*",各都道府県の状況!$A:$I,E$3,FALSE), "※5", ""))), "")</f>
        <v>42979</v>
      </c>
      <c r="F36" s="40">
        <f>IFERROR(INT(TRIM(SUBSTITUTE(VLOOKUP($A36&amp;"*",各都道府県の状況!$A:$I,F$3,FALSE), "※5", ""))), "")</f>
        <v>1031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178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44434</v>
      </c>
      <c r="C37" s="30" t="s">
        <v>42</v>
      </c>
      <c r="D37" s="40">
        <f>IFERROR(INT(TRIM(SUBSTITUTE(VLOOKUP($A37&amp;"*",各都道府県の状況!$A:$I,D$3,FALSE), "※5", ""))), "")</f>
        <v>12447</v>
      </c>
      <c r="E37" s="40">
        <f>IFERROR(INT(TRIM(SUBSTITUTE(VLOOKUP($A37&amp;"*",各都道府県の状況!$A:$I,E$3,FALSE), "※5", ""))), "")</f>
        <v>208397</v>
      </c>
      <c r="F37" s="40">
        <f>IFERROR(INT(TRIM(SUBSTITUTE(VLOOKUP($A37&amp;"*",各都道府県の状況!$A:$I,F$3,FALSE), "※5", ""))), "")</f>
        <v>8975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1485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44434</v>
      </c>
      <c r="C38" s="30" t="s">
        <v>43</v>
      </c>
      <c r="D38" s="40">
        <f>IFERROR(INT(TRIM(SUBSTITUTE(VLOOKUP($A38&amp;"*",各都道府県の状況!$A:$I,D$3,FALSE), "※5", ""))), "")</f>
        <v>16837</v>
      </c>
      <c r="E38" s="40">
        <f>IFERROR(INT(TRIM(SUBSTITUTE(VLOOKUP($A38&amp;"*",各都道府県の状況!$A:$I,E$3,FALSE), "※5", ""))), "")</f>
        <v>694007</v>
      </c>
      <c r="F38" s="40">
        <f>IFERROR(INT(TRIM(SUBSTITUTE(VLOOKUP($A38&amp;"*",各都道府県の状況!$A:$I,F$3,FALSE), "※5", ""))), "")</f>
        <v>13952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1587</v>
      </c>
      <c r="I38" s="40">
        <f>IFERROR(INT(TRIM(SUBSTITUTE(VLOOKUP($A38&amp;"*",各都道府県の状況!$A:$I,I$3,FALSE), "※5", ""))), "")</f>
        <v>15</v>
      </c>
    </row>
    <row r="39" spans="1:9" x14ac:dyDescent="0.55000000000000004">
      <c r="A39" s="12" t="s">
        <v>215</v>
      </c>
      <c r="B39" s="13">
        <f t="shared" si="0"/>
        <v>44434</v>
      </c>
      <c r="C39" s="30" t="s">
        <v>44</v>
      </c>
      <c r="D39" s="40">
        <f>IFERROR(INT(TRIM(SUBSTITUTE(VLOOKUP($A39&amp;"*",各都道府県の状況!$A:$I,D$3,FALSE), "※5", ""))), "")</f>
        <v>4631</v>
      </c>
      <c r="E39" s="40">
        <f>IFERROR(INT(TRIM(SUBSTITUTE(VLOOKUP($A39&amp;"*",各都道府県の状況!$A:$I,E$3,FALSE), "※5", ""))), "")</f>
        <v>147535</v>
      </c>
      <c r="F39" s="40">
        <f>IFERROR(INT(TRIM(SUBSTITUTE(VLOOKUP($A39&amp;"*",各都道府県の状況!$A:$I,F$3,FALSE), "※5", ""))), "")</f>
        <v>3742</v>
      </c>
      <c r="G39" s="40">
        <f>IFERROR(INT(TRIM(SUBSTITUTE(VLOOKUP($A39&amp;"*",各都道府県の状況!$A:$I,G$3,FALSE), "※5", ""))), "")</f>
        <v>85</v>
      </c>
      <c r="H39" s="40">
        <f>IFERROR(INT(TRIM(SUBSTITUTE(VLOOKUP($A39&amp;"*",各都道府県の状況!$A:$I,H$3,FALSE), "※5", ""))), "")</f>
        <v>804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44434</v>
      </c>
      <c r="C40" s="30" t="s">
        <v>45</v>
      </c>
      <c r="D40" s="40">
        <f>IFERROR(INT(TRIM(SUBSTITUTE(VLOOKUP($A40&amp;"*",各都道府県の状況!$A:$I,D$3,FALSE), "※5", ""))), "")</f>
        <v>2439</v>
      </c>
      <c r="E40" s="40">
        <f>IFERROR(INT(TRIM(SUBSTITUTE(VLOOKUP($A40&amp;"*",各都道府県の状況!$A:$I,E$3,FALSE), "※5", ""))), "")</f>
        <v>83966</v>
      </c>
      <c r="F40" s="40">
        <f>IFERROR(INT(TRIM(SUBSTITUTE(VLOOKUP($A40&amp;"*",各都道府県の状況!$A:$I,F$3,FALSE), "※5", ""))), "")</f>
        <v>1940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436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44434</v>
      </c>
      <c r="C41" s="30" t="s">
        <v>46</v>
      </c>
      <c r="D41" s="40">
        <f>IFERROR(INT(TRIM(SUBSTITUTE(VLOOKUP($A41&amp;"*",各都道府県の状況!$A:$I,D$3,FALSE), "※5", ""))), "")</f>
        <v>3926</v>
      </c>
      <c r="E41" s="40">
        <f>IFERROR(INT(TRIM(SUBSTITUTE(VLOOKUP($A41&amp;"*",各都道府県の状況!$A:$I,E$3,FALSE), "※5", ""))), "")</f>
        <v>110285</v>
      </c>
      <c r="F41" s="40">
        <f>IFERROR(INT(TRIM(SUBSTITUTE(VLOOKUP($A41&amp;"*",各都道府県の状況!$A:$I,F$3,FALSE), "※5", ""))), "")</f>
        <v>3026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867</v>
      </c>
      <c r="I41" s="40">
        <f>IFERROR(INT(TRIM(SUBSTITUTE(VLOOKUP($A41&amp;"*",各都道府県の状況!$A:$I,I$3,FALSE), "※5", ""))), "")</f>
        <v>8</v>
      </c>
    </row>
    <row r="42" spans="1:9" x14ac:dyDescent="0.55000000000000004">
      <c r="A42" s="12" t="s">
        <v>218</v>
      </c>
      <c r="B42" s="13">
        <f t="shared" si="0"/>
        <v>44434</v>
      </c>
      <c r="C42" s="30" t="s">
        <v>47</v>
      </c>
      <c r="D42" s="40">
        <f>IFERROR(INT(TRIM(SUBSTITUTE(VLOOKUP($A42&amp;"*",各都道府県の状況!$A:$I,D$3,FALSE), "※5", ""))), "")</f>
        <v>4403</v>
      </c>
      <c r="E42" s="40">
        <f>IFERROR(INT(TRIM(SUBSTITUTE(VLOOKUP($A42&amp;"*",各都道府県の状況!$A:$I,E$3,FALSE), "※5", ""))), "")</f>
        <v>122003</v>
      </c>
      <c r="F42" s="40">
        <f>IFERROR(INT(TRIM(SUBSTITUTE(VLOOKUP($A42&amp;"*",各都道府県の状況!$A:$I,F$3,FALSE), "※5", ""))), "")</f>
        <v>3604</v>
      </c>
      <c r="G42" s="40">
        <f>IFERROR(INT(TRIM(SUBSTITUTE(VLOOKUP($A42&amp;"*",各都道府県の状況!$A:$I,G$3,FALSE), "※5", ""))), "")</f>
        <v>79</v>
      </c>
      <c r="H42" s="40">
        <f>IFERROR(INT(TRIM(SUBSTITUTE(VLOOKUP($A42&amp;"*",各都道府県の状況!$A:$I,H$3,FALSE), "※5", ""))), "")</f>
        <v>720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44434</v>
      </c>
      <c r="C43" s="30" t="s">
        <v>48</v>
      </c>
      <c r="D43" s="40">
        <f>IFERROR(INT(TRIM(SUBSTITUTE(VLOOKUP($A43&amp;"*",各都道府県の状況!$A:$I,D$3,FALSE), "※5", ""))), "")</f>
        <v>3113</v>
      </c>
      <c r="E43" s="40">
        <f>IFERROR(INT(TRIM(SUBSTITUTE(VLOOKUP($A43&amp;"*",各都道府県の状況!$A:$I,E$3,FALSE), "※5", ""))), "")</f>
        <v>74829</v>
      </c>
      <c r="F43" s="40">
        <f>IFERROR(INT(TRIM(SUBSTITUTE(VLOOKUP($A43&amp;"*",各都道府県の状況!$A:$I,F$3,FALSE), "※5", ""))), "")</f>
        <v>2395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687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44434</v>
      </c>
      <c r="C44" s="30" t="s">
        <v>49</v>
      </c>
      <c r="D44" s="40">
        <f>IFERROR(INT(TRIM(SUBSTITUTE(VLOOKUP($A44&amp;"*",各都道府県の状況!$A:$I,D$3,FALSE), "※5", ""))), "")</f>
        <v>60850</v>
      </c>
      <c r="E44" s="40">
        <f>IFERROR(INT(TRIM(SUBSTITUTE(VLOOKUP($A44&amp;"*",各都道府県の状況!$A:$I,E$3,FALSE), "※5", ""))), "")</f>
        <v>1069066</v>
      </c>
      <c r="F44" s="40">
        <f>IFERROR(INT(TRIM(SUBSTITUTE(VLOOKUP($A44&amp;"*",各都道府県の状況!$A:$I,F$3,FALSE), "※5", ""))), "")</f>
        <v>48121</v>
      </c>
      <c r="G44" s="40">
        <f>IFERROR(INT(TRIM(SUBSTITUTE(VLOOKUP($A44&amp;"*",各都道府県の状況!$A:$I,G$3,FALSE), "※5", ""))), "")</f>
        <v>559</v>
      </c>
      <c r="H44" s="40">
        <f>IFERROR(INT(TRIM(SUBSTITUTE(VLOOKUP($A44&amp;"*",各都道府県の状況!$A:$I,H$3,FALSE), "※5", ""))), "")</f>
        <v>11181</v>
      </c>
      <c r="I44" s="40">
        <f>IFERROR(INT(TRIM(SUBSTITUTE(VLOOKUP($A44&amp;"*",各都道府県の状況!$A:$I,I$3,FALSE), "※5", ""))), "")</f>
        <v>34</v>
      </c>
    </row>
    <row r="45" spans="1:9" x14ac:dyDescent="0.55000000000000004">
      <c r="A45" s="12" t="s">
        <v>221</v>
      </c>
      <c r="B45" s="13">
        <f t="shared" si="0"/>
        <v>44434</v>
      </c>
      <c r="C45" s="30" t="s">
        <v>50</v>
      </c>
      <c r="D45" s="40">
        <f>IFERROR(INT(TRIM(SUBSTITUTE(VLOOKUP($A45&amp;"*",各都道府県の状況!$A:$I,D$3,FALSE), "※5", ""))), "")</f>
        <v>4784</v>
      </c>
      <c r="E45" s="40">
        <f>IFERROR(INT(TRIM(SUBSTITUTE(VLOOKUP($A45&amp;"*",各都道府県の状況!$A:$I,E$3,FALSE), "※5", ""))), "")</f>
        <v>82040</v>
      </c>
      <c r="F45" s="40">
        <f>IFERROR(INT(TRIM(SUBSTITUTE(VLOOKUP($A45&amp;"*",各都道府県の状況!$A:$I,F$3,FALSE), "※5", ""))), "")</f>
        <v>3371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1087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44434</v>
      </c>
      <c r="C46" s="30" t="s">
        <v>51</v>
      </c>
      <c r="D46" s="40">
        <f>IFERROR(INT(TRIM(SUBSTITUTE(VLOOKUP($A46&amp;"*",各都道府県の状況!$A:$I,D$3,FALSE), "※5", ""))), "")</f>
        <v>4980</v>
      </c>
      <c r="E46" s="40">
        <f>IFERROR(INT(TRIM(SUBSTITUTE(VLOOKUP($A46&amp;"*",各都道府県の状況!$A:$I,E$3,FALSE), "※5", ""))), "")</f>
        <v>155099</v>
      </c>
      <c r="F46" s="40">
        <f>IFERROR(INT(TRIM(SUBSTITUTE(VLOOKUP($A46&amp;"*",各都道府県の状況!$A:$I,F$3,FALSE), "※5", ""))), "")</f>
        <v>4123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792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44434</v>
      </c>
      <c r="C47" s="30" t="s">
        <v>52</v>
      </c>
      <c r="D47" s="40">
        <f>IFERROR(INT(TRIM(SUBSTITUTE(VLOOKUP($A47&amp;"*",各都道府県の状況!$A:$I,D$3,FALSE), "※5", ""))), "")</f>
        <v>11504</v>
      </c>
      <c r="E47" s="40">
        <f>IFERROR(INT(TRIM(SUBSTITUTE(VLOOKUP($A47&amp;"*",各都道府県の状況!$A:$I,E$3,FALSE), "※5", ""))), "")</f>
        <v>102764</v>
      </c>
      <c r="F47" s="40">
        <f>IFERROR(INT(TRIM(SUBSTITUTE(VLOOKUP($A47&amp;"*",各都道府県の状況!$A:$I,F$3,FALSE), "※5", ""))), "")</f>
        <v>9170</v>
      </c>
      <c r="G47" s="40">
        <f>IFERROR(INT(TRIM(SUBSTITUTE(VLOOKUP($A47&amp;"*",各都道府県の状況!$A:$I,G$3,FALSE), "※5", ""))), "")</f>
        <v>123</v>
      </c>
      <c r="H47" s="40">
        <f>IFERROR(INT(TRIM(SUBSTITUTE(VLOOKUP($A47&amp;"*",各都道府県の状況!$A:$I,H$3,FALSE), "※5", ""))), "")</f>
        <v>2211</v>
      </c>
      <c r="I47" s="40">
        <f>IFERROR(INT(TRIM(SUBSTITUTE(VLOOKUP($A47&amp;"*",各都道府県の状況!$A:$I,I$3,FALSE), "※5", ""))), "")</f>
        <v>16</v>
      </c>
    </row>
    <row r="48" spans="1:9" x14ac:dyDescent="0.55000000000000004">
      <c r="A48" s="12" t="s">
        <v>224</v>
      </c>
      <c r="B48" s="13">
        <f t="shared" si="0"/>
        <v>44434</v>
      </c>
      <c r="C48" s="30" t="s">
        <v>53</v>
      </c>
      <c r="D48" s="40">
        <f>IFERROR(INT(TRIM(SUBSTITUTE(VLOOKUP($A48&amp;"*",各都道府県の状況!$A:$I,D$3,FALSE), "※5", ""))), "")</f>
        <v>6315</v>
      </c>
      <c r="E48" s="40">
        <f>IFERROR(INT(TRIM(SUBSTITUTE(VLOOKUP($A48&amp;"*",各都道府県の状況!$A:$I,E$3,FALSE), "※5", ""))), "")</f>
        <v>218824</v>
      </c>
      <c r="F48" s="40">
        <f>IFERROR(INT(TRIM(SUBSTITUTE(VLOOKUP($A48&amp;"*",各都道府県の状況!$A:$I,F$3,FALSE), "※5", ""))), "")</f>
        <v>4623</v>
      </c>
      <c r="G48" s="40">
        <f>IFERROR(INT(TRIM(SUBSTITUTE(VLOOKUP($A48&amp;"*",各都道府県の状況!$A:$I,G$3,FALSE), "※5", ""))), "")</f>
        <v>66</v>
      </c>
      <c r="H48" s="40">
        <f>IFERROR(INT(TRIM(SUBSTITUTE(VLOOKUP($A48&amp;"*",各都道府県の状況!$A:$I,H$3,FALSE), "※5", ""))), "")</f>
        <v>1626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44434</v>
      </c>
      <c r="C49" s="30" t="s">
        <v>54</v>
      </c>
      <c r="D49" s="40">
        <f>IFERROR(INT(TRIM(SUBSTITUTE(VLOOKUP($A49&amp;"*",各都道府県の状況!$A:$I,D$3,FALSE), "※5", ""))), "")</f>
        <v>4886</v>
      </c>
      <c r="E49" s="40">
        <f>IFERROR(INT(TRIM(SUBSTITUTE(VLOOKUP($A49&amp;"*",各都道府県の状況!$A:$I,E$3,FALSE), "※5", ""))), "")</f>
        <v>58291</v>
      </c>
      <c r="F49" s="40">
        <f>IFERROR(INT(TRIM(SUBSTITUTE(VLOOKUP($A49&amp;"*",各都道府県の状況!$A:$I,F$3,FALSE), "※5", ""))), "")</f>
        <v>3756</v>
      </c>
      <c r="G49" s="40">
        <f>IFERROR(INT(TRIM(SUBSTITUTE(VLOOKUP($A49&amp;"*",各都道府県の状況!$A:$I,G$3,FALSE), "※5", ""))), "")</f>
        <v>30</v>
      </c>
      <c r="H49" s="40">
        <f>IFERROR(INT(TRIM(SUBSTITUTE(VLOOKUP($A49&amp;"*",各都道府県の状況!$A:$I,H$3,FALSE), "※5", ""))), "")</f>
        <v>1218</v>
      </c>
      <c r="I49" s="40">
        <f>IFERROR(INT(TRIM(SUBSTITUTE(VLOOKUP($A49&amp;"*",各都道府県の状況!$A:$I,I$3,FALSE), "※5", ""))), "")</f>
        <v>4</v>
      </c>
    </row>
    <row r="50" spans="1:9" x14ac:dyDescent="0.55000000000000004">
      <c r="A50" s="12" t="s">
        <v>226</v>
      </c>
      <c r="B50" s="13">
        <f t="shared" si="0"/>
        <v>44434</v>
      </c>
      <c r="C50" s="30" t="s">
        <v>55</v>
      </c>
      <c r="D50" s="40">
        <f>IFERROR(INT(TRIM(SUBSTITUTE(VLOOKUP($A50&amp;"*",各都道府県の状況!$A:$I,D$3,FALSE), "※5", ""))), "")</f>
        <v>7545</v>
      </c>
      <c r="E50" s="40">
        <f>IFERROR(INT(TRIM(SUBSTITUTE(VLOOKUP($A50&amp;"*",各都道府県の状況!$A:$I,E$3,FALSE), "※5", ""))), "")</f>
        <v>144385</v>
      </c>
      <c r="F50" s="40">
        <f>IFERROR(INT(TRIM(SUBSTITUTE(VLOOKUP($A50&amp;"*",各都道府県の状況!$A:$I,F$3,FALSE), "※5", ""))), "")</f>
        <v>5333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2020</v>
      </c>
      <c r="I50" s="40">
        <f>IFERROR(INT(TRIM(SUBSTITUTE(VLOOKUP($A50&amp;"*",各都道府県の状況!$A:$I,I$3,FALSE), "※5", ""))), "")</f>
        <v>4</v>
      </c>
    </row>
    <row r="51" spans="1:9" x14ac:dyDescent="0.55000000000000004">
      <c r="A51" s="12" t="s">
        <v>227</v>
      </c>
      <c r="B51" s="13">
        <f t="shared" si="0"/>
        <v>44434</v>
      </c>
      <c r="C51" s="30" t="s">
        <v>56</v>
      </c>
      <c r="D51" s="40">
        <f>IFERROR(INT(TRIM(SUBSTITUTE(VLOOKUP($A51&amp;"*",各都道府県の状況!$A:$I,D$3,FALSE), "※5", ""))), "")</f>
        <v>39987</v>
      </c>
      <c r="E51" s="40">
        <f>IFERROR(INT(TRIM(SUBSTITUTE(VLOOKUP($A51&amp;"*",各都道府県の状況!$A:$I,E$3,FALSE), "※5", ""))), "")</f>
        <v>335402</v>
      </c>
      <c r="F51" s="40">
        <f>IFERROR(INT(TRIM(SUBSTITUTE(VLOOKUP($A51&amp;"*",各都道府県の状況!$A:$I,F$3,FALSE), "※5", ""))), "")</f>
        <v>32874</v>
      </c>
      <c r="G51" s="40">
        <f>IFERROR(INT(TRIM(SUBSTITUTE(VLOOKUP($A51&amp;"*",各都道府県の状況!$A:$I,G$3,FALSE), "※5", ""))), "")</f>
        <v>252</v>
      </c>
      <c r="H51" s="40">
        <f>IFERROR(INT(TRIM(SUBSTITUTE(VLOOKUP($A51&amp;"*",各都道府県の状況!$A:$I,H$3,FALSE), "※5", ""))), "")</f>
        <v>6698</v>
      </c>
      <c r="I51" s="40">
        <f>IFERROR(INT(TRIM(SUBSTITUTE(VLOOKUP($A51&amp;"*",各都道府県の状況!$A:$I,I$3,FALSE), "※5", ""))), "")</f>
        <v>113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352</v>
      </c>
      <c r="D4" s="131" t="s">
        <v>353</v>
      </c>
      <c r="E4" s="133" t="s">
        <v>354</v>
      </c>
      <c r="F4" s="134"/>
      <c r="G4" s="135" t="s">
        <v>355</v>
      </c>
      <c r="H4" s="135" t="s">
        <v>356</v>
      </c>
      <c r="I4" s="19"/>
    </row>
    <row r="5" spans="1:9" ht="13.25" customHeight="1" x14ac:dyDescent="0.55000000000000004">
      <c r="B5" s="128"/>
      <c r="C5" s="130"/>
      <c r="D5" s="132"/>
      <c r="E5" s="109" t="s">
        <v>357</v>
      </c>
      <c r="F5" s="110" t="s">
        <v>358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1">
        <v>55038</v>
      </c>
      <c r="D6" s="111">
        <v>969420</v>
      </c>
      <c r="E6" s="111">
        <v>5051</v>
      </c>
      <c r="F6" s="112">
        <v>16</v>
      </c>
      <c r="G6" s="111">
        <v>48471</v>
      </c>
      <c r="H6" s="111">
        <v>1437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1">
        <v>3951</v>
      </c>
      <c r="D7" s="111">
        <v>66925</v>
      </c>
      <c r="E7" s="112">
        <v>752</v>
      </c>
      <c r="F7" s="112">
        <v>1</v>
      </c>
      <c r="G7" s="111">
        <v>3166</v>
      </c>
      <c r="H7" s="112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1">
        <v>2810</v>
      </c>
      <c r="D8" s="111">
        <v>104853</v>
      </c>
      <c r="E8" s="112">
        <v>340</v>
      </c>
      <c r="F8" s="112">
        <v>2</v>
      </c>
      <c r="G8" s="111">
        <v>2422</v>
      </c>
      <c r="H8" s="112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1">
        <v>13988</v>
      </c>
      <c r="D9" s="111">
        <v>199916</v>
      </c>
      <c r="E9" s="111">
        <v>2238</v>
      </c>
      <c r="F9" s="112">
        <v>24</v>
      </c>
      <c r="G9" s="111">
        <v>11524</v>
      </c>
      <c r="H9" s="112">
        <v>97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1538</v>
      </c>
      <c r="D10" s="111">
        <v>20501</v>
      </c>
      <c r="E10" s="112">
        <v>296</v>
      </c>
      <c r="F10" s="112">
        <v>2</v>
      </c>
      <c r="G10" s="111">
        <v>1220</v>
      </c>
      <c r="H10" s="112">
        <v>22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1">
        <v>3015</v>
      </c>
      <c r="D11" s="111">
        <v>82631</v>
      </c>
      <c r="E11" s="112">
        <v>432</v>
      </c>
      <c r="F11" s="112">
        <v>3</v>
      </c>
      <c r="G11" s="111">
        <v>2535</v>
      </c>
      <c r="H11" s="112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1">
        <v>8331</v>
      </c>
      <c r="D12" s="111">
        <v>357175</v>
      </c>
      <c r="E12" s="111">
        <v>1032</v>
      </c>
      <c r="F12" s="112">
        <v>17</v>
      </c>
      <c r="G12" s="111">
        <v>7134</v>
      </c>
      <c r="H12" s="112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1">
        <v>19413</v>
      </c>
      <c r="D13" s="111">
        <v>37322</v>
      </c>
      <c r="E13" s="111">
        <v>2501</v>
      </c>
      <c r="F13" s="112">
        <v>25</v>
      </c>
      <c r="G13" s="111">
        <v>16729</v>
      </c>
      <c r="H13" s="112">
        <v>183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1">
        <v>12524</v>
      </c>
      <c r="D14" s="111">
        <v>385925</v>
      </c>
      <c r="E14" s="111">
        <v>2174</v>
      </c>
      <c r="F14" s="112">
        <v>16</v>
      </c>
      <c r="G14" s="111">
        <v>10250</v>
      </c>
      <c r="H14" s="112">
        <v>100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1">
        <v>13900</v>
      </c>
      <c r="D15" s="111">
        <v>250677</v>
      </c>
      <c r="E15" s="111">
        <v>2591</v>
      </c>
      <c r="F15" s="112">
        <v>22</v>
      </c>
      <c r="G15" s="111">
        <v>11151</v>
      </c>
      <c r="H15" s="112">
        <v>158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1">
        <v>94361</v>
      </c>
      <c r="D16" s="111">
        <v>1264599</v>
      </c>
      <c r="E16" s="111">
        <v>26116</v>
      </c>
      <c r="F16" s="112">
        <v>161</v>
      </c>
      <c r="G16" s="111">
        <v>63080</v>
      </c>
      <c r="H16" s="112">
        <v>877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1">
        <v>80230</v>
      </c>
      <c r="D17" s="111">
        <v>915770</v>
      </c>
      <c r="E17" s="111">
        <v>14002</v>
      </c>
      <c r="F17" s="112">
        <v>111</v>
      </c>
      <c r="G17" s="111">
        <v>65410</v>
      </c>
      <c r="H17" s="112">
        <v>818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1">
        <v>327861</v>
      </c>
      <c r="D18" s="111">
        <v>3203905</v>
      </c>
      <c r="E18" s="111">
        <v>42460</v>
      </c>
      <c r="F18" s="112">
        <v>276</v>
      </c>
      <c r="G18" s="111">
        <v>282986</v>
      </c>
      <c r="H18" s="111">
        <v>2415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1">
        <v>137105</v>
      </c>
      <c r="D19" s="111">
        <v>1372591</v>
      </c>
      <c r="E19" s="111">
        <v>18138</v>
      </c>
      <c r="F19" s="112">
        <v>249</v>
      </c>
      <c r="G19" s="111">
        <v>117883</v>
      </c>
      <c r="H19" s="111">
        <v>1084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1">
        <v>6316</v>
      </c>
      <c r="D20" s="111">
        <v>233038</v>
      </c>
      <c r="E20" s="111">
        <v>1061</v>
      </c>
      <c r="F20" s="112">
        <v>8</v>
      </c>
      <c r="G20" s="111">
        <v>5201</v>
      </c>
      <c r="H20" s="112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1">
        <v>4085</v>
      </c>
      <c r="D21" s="111">
        <v>97604</v>
      </c>
      <c r="E21" s="111">
        <v>1156</v>
      </c>
      <c r="F21" s="112">
        <v>9</v>
      </c>
      <c r="G21" s="111">
        <v>2890</v>
      </c>
      <c r="H21" s="112">
        <v>39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1">
        <v>7005</v>
      </c>
      <c r="D22" s="111">
        <v>160308</v>
      </c>
      <c r="E22" s="112">
        <v>736</v>
      </c>
      <c r="F22" s="112">
        <v>6</v>
      </c>
      <c r="G22" s="111">
        <v>6131</v>
      </c>
      <c r="H22" s="112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1">
        <v>2396</v>
      </c>
      <c r="D23" s="111">
        <v>94448</v>
      </c>
      <c r="E23" s="112">
        <v>294</v>
      </c>
      <c r="F23" s="112">
        <v>1</v>
      </c>
      <c r="G23" s="111">
        <v>2066</v>
      </c>
      <c r="H23" s="112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1">
        <v>4103</v>
      </c>
      <c r="D24" s="111">
        <v>86511</v>
      </c>
      <c r="E24" s="112">
        <v>712</v>
      </c>
      <c r="F24" s="112">
        <v>3</v>
      </c>
      <c r="G24" s="111">
        <v>3371</v>
      </c>
      <c r="H24" s="112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1">
        <v>7500</v>
      </c>
      <c r="D25" s="111">
        <v>262751</v>
      </c>
      <c r="E25" s="112">
        <v>867</v>
      </c>
      <c r="F25" s="112">
        <v>4</v>
      </c>
      <c r="G25" s="111">
        <v>6378</v>
      </c>
      <c r="H25" s="112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1">
        <v>14320</v>
      </c>
      <c r="D26" s="111">
        <v>338372</v>
      </c>
      <c r="E26" s="111">
        <v>2651</v>
      </c>
      <c r="F26" s="112">
        <v>7</v>
      </c>
      <c r="G26" s="111">
        <v>11285</v>
      </c>
      <c r="H26" s="112">
        <v>196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1">
        <v>19165</v>
      </c>
      <c r="D27" s="111">
        <v>521125</v>
      </c>
      <c r="E27" s="111">
        <v>5802</v>
      </c>
      <c r="F27" s="112">
        <v>34</v>
      </c>
      <c r="G27" s="111">
        <v>13198</v>
      </c>
      <c r="H27" s="112">
        <v>165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1">
        <v>72696</v>
      </c>
      <c r="D28" s="111">
        <v>1033304</v>
      </c>
      <c r="E28" s="111">
        <v>13356</v>
      </c>
      <c r="F28" s="112">
        <v>42</v>
      </c>
      <c r="G28" s="111">
        <v>58308</v>
      </c>
      <c r="H28" s="111">
        <v>1032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1">
        <v>10784</v>
      </c>
      <c r="D29" s="111">
        <v>170434</v>
      </c>
      <c r="E29" s="111">
        <v>3869</v>
      </c>
      <c r="F29" s="112">
        <v>17</v>
      </c>
      <c r="G29" s="111">
        <v>7000</v>
      </c>
      <c r="H29" s="112">
        <v>123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1">
        <v>9779</v>
      </c>
      <c r="D30" s="111">
        <v>196841</v>
      </c>
      <c r="E30" s="111">
        <v>2464</v>
      </c>
      <c r="F30" s="112">
        <v>9</v>
      </c>
      <c r="G30" s="111">
        <v>7220</v>
      </c>
      <c r="H30" s="112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1">
        <v>27880</v>
      </c>
      <c r="D31" s="111">
        <v>356333</v>
      </c>
      <c r="E31" s="111">
        <v>6434</v>
      </c>
      <c r="F31" s="112">
        <v>96</v>
      </c>
      <c r="G31" s="111">
        <v>20587</v>
      </c>
      <c r="H31" s="112">
        <v>251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1">
        <v>156931</v>
      </c>
      <c r="D32" s="111">
        <v>2840008</v>
      </c>
      <c r="E32" s="111">
        <v>24040</v>
      </c>
      <c r="F32" s="112">
        <v>510</v>
      </c>
      <c r="G32" s="111">
        <v>128328</v>
      </c>
      <c r="H32" s="111">
        <v>2778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1">
        <v>59962</v>
      </c>
      <c r="D33" s="111">
        <v>630555</v>
      </c>
      <c r="E33" s="111">
        <v>7787</v>
      </c>
      <c r="F33" s="112">
        <v>65</v>
      </c>
      <c r="G33" s="111">
        <v>50842</v>
      </c>
      <c r="H33" s="111">
        <v>1334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1">
        <v>12399</v>
      </c>
      <c r="D34" s="111">
        <v>212479</v>
      </c>
      <c r="E34" s="111">
        <v>1633</v>
      </c>
      <c r="F34" s="112">
        <v>16</v>
      </c>
      <c r="G34" s="111">
        <v>10630</v>
      </c>
      <c r="H34" s="112">
        <v>136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1">
        <v>4293</v>
      </c>
      <c r="D35" s="111">
        <v>54198</v>
      </c>
      <c r="E35" s="112">
        <v>562</v>
      </c>
      <c r="F35" s="112">
        <v>29</v>
      </c>
      <c r="G35" s="111">
        <v>3584</v>
      </c>
      <c r="H35" s="112">
        <v>52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1336</v>
      </c>
      <c r="D36" s="111">
        <v>121247</v>
      </c>
      <c r="E36" s="112">
        <v>259</v>
      </c>
      <c r="F36" s="112">
        <v>1</v>
      </c>
      <c r="G36" s="111">
        <v>1057</v>
      </c>
      <c r="H36" s="112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1211</v>
      </c>
      <c r="D37" s="111">
        <v>42979</v>
      </c>
      <c r="E37" s="112">
        <v>178</v>
      </c>
      <c r="F37" s="112">
        <v>1</v>
      </c>
      <c r="G37" s="111">
        <v>1031</v>
      </c>
      <c r="H37" s="112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1">
        <v>12447</v>
      </c>
      <c r="D38" s="111">
        <v>208397</v>
      </c>
      <c r="E38" s="111">
        <v>1485</v>
      </c>
      <c r="F38" s="112">
        <v>7</v>
      </c>
      <c r="G38" s="111">
        <v>8975</v>
      </c>
      <c r="H38" s="112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1">
        <v>16837</v>
      </c>
      <c r="D39" s="111">
        <v>694007</v>
      </c>
      <c r="E39" s="111">
        <v>1587</v>
      </c>
      <c r="F39" s="112">
        <v>15</v>
      </c>
      <c r="G39" s="111">
        <v>13952</v>
      </c>
      <c r="H39" s="112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1">
        <v>4631</v>
      </c>
      <c r="D40" s="111">
        <v>147535</v>
      </c>
      <c r="E40" s="112">
        <v>804</v>
      </c>
      <c r="F40" s="112">
        <v>3</v>
      </c>
      <c r="G40" s="111">
        <v>3742</v>
      </c>
      <c r="H40" s="112">
        <v>85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1">
        <v>2439</v>
      </c>
      <c r="D41" s="111">
        <v>83966</v>
      </c>
      <c r="E41" s="112">
        <v>436</v>
      </c>
      <c r="F41" s="112">
        <v>1</v>
      </c>
      <c r="G41" s="111">
        <v>1940</v>
      </c>
      <c r="H41" s="11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1">
        <v>3926</v>
      </c>
      <c r="D42" s="111">
        <v>110285</v>
      </c>
      <c r="E42" s="112">
        <v>867</v>
      </c>
      <c r="F42" s="112">
        <v>8</v>
      </c>
      <c r="G42" s="111">
        <v>3026</v>
      </c>
      <c r="H42" s="112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1">
        <v>4403</v>
      </c>
      <c r="D43" s="111">
        <v>122003</v>
      </c>
      <c r="E43" s="112">
        <v>720</v>
      </c>
      <c r="F43" s="112">
        <v>3</v>
      </c>
      <c r="G43" s="111">
        <v>3604</v>
      </c>
      <c r="H43" s="112">
        <v>79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1">
        <v>3113</v>
      </c>
      <c r="D44" s="111">
        <v>74829</v>
      </c>
      <c r="E44" s="112">
        <v>687</v>
      </c>
      <c r="F44" s="112">
        <v>3</v>
      </c>
      <c r="G44" s="111">
        <v>2395</v>
      </c>
      <c r="H44" s="112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1">
        <v>60850</v>
      </c>
      <c r="D45" s="111">
        <v>1069066</v>
      </c>
      <c r="E45" s="111">
        <v>11181</v>
      </c>
      <c r="F45" s="112">
        <v>34</v>
      </c>
      <c r="G45" s="111">
        <v>48121</v>
      </c>
      <c r="H45" s="112">
        <v>559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1">
        <v>4784</v>
      </c>
      <c r="D46" s="111">
        <v>82040</v>
      </c>
      <c r="E46" s="111">
        <v>1087</v>
      </c>
      <c r="F46" s="112">
        <v>3</v>
      </c>
      <c r="G46" s="111">
        <v>3371</v>
      </c>
      <c r="H46" s="112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1">
        <v>4980</v>
      </c>
      <c r="D47" s="111">
        <v>155099</v>
      </c>
      <c r="E47" s="112">
        <v>792</v>
      </c>
      <c r="F47" s="112">
        <v>1</v>
      </c>
      <c r="G47" s="111">
        <v>4123</v>
      </c>
      <c r="H47" s="112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1">
        <v>11504</v>
      </c>
      <c r="D48" s="111">
        <v>102764</v>
      </c>
      <c r="E48" s="111">
        <v>2211</v>
      </c>
      <c r="F48" s="112">
        <v>16</v>
      </c>
      <c r="G48" s="111">
        <v>9170</v>
      </c>
      <c r="H48" s="112">
        <v>123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1">
        <v>6315</v>
      </c>
      <c r="D49" s="111">
        <v>218824</v>
      </c>
      <c r="E49" s="111">
        <v>1626</v>
      </c>
      <c r="F49" s="112">
        <v>2</v>
      </c>
      <c r="G49" s="111">
        <v>4623</v>
      </c>
      <c r="H49" s="112">
        <v>66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1">
        <v>4886</v>
      </c>
      <c r="D50" s="111">
        <v>58291</v>
      </c>
      <c r="E50" s="111">
        <v>1218</v>
      </c>
      <c r="F50" s="112">
        <v>4</v>
      </c>
      <c r="G50" s="111">
        <v>3756</v>
      </c>
      <c r="H50" s="112">
        <v>30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1">
        <v>7545</v>
      </c>
      <c r="D51" s="111">
        <v>144385</v>
      </c>
      <c r="E51" s="111">
        <v>2020</v>
      </c>
      <c r="F51" s="112">
        <v>4</v>
      </c>
      <c r="G51" s="111">
        <v>5333</v>
      </c>
      <c r="H51" s="112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1">
        <v>39987</v>
      </c>
      <c r="D52" s="111">
        <v>335402</v>
      </c>
      <c r="E52" s="111">
        <v>6698</v>
      </c>
      <c r="F52" s="112">
        <v>113</v>
      </c>
      <c r="G52" s="111">
        <v>32874</v>
      </c>
      <c r="H52" s="112">
        <v>252</v>
      </c>
      <c r="I52" s="25"/>
    </row>
    <row r="53" spans="1:9" ht="12" customHeight="1" x14ac:dyDescent="0.55000000000000004">
      <c r="B53" s="22" t="s">
        <v>276</v>
      </c>
      <c r="C53" s="112">
        <v>149</v>
      </c>
      <c r="D53" s="113" t="s">
        <v>359</v>
      </c>
      <c r="E53" s="112">
        <v>0</v>
      </c>
      <c r="F53" s="113" t="s">
        <v>359</v>
      </c>
      <c r="G53" s="112">
        <v>149</v>
      </c>
      <c r="H53" s="113" t="s">
        <v>359</v>
      </c>
      <c r="I53" s="25"/>
    </row>
    <row r="54" spans="1:9" ht="12" customHeight="1" x14ac:dyDescent="0.55000000000000004">
      <c r="B54" s="21" t="s">
        <v>164</v>
      </c>
      <c r="C54" s="111">
        <v>1385022</v>
      </c>
      <c r="D54" s="111">
        <v>20291638</v>
      </c>
      <c r="E54" s="111">
        <v>225403</v>
      </c>
      <c r="F54" s="111">
        <v>2000</v>
      </c>
      <c r="G54" s="111">
        <v>1132222</v>
      </c>
      <c r="H54" s="111">
        <v>15790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38" activePane="bottomLeft" state="frozen"/>
      <selection pane="bottomLeft" activeCell="C143" sqref="A6:C143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9" t="s">
        <v>315</v>
      </c>
      <c r="B2" s="119"/>
      <c r="C2" s="119"/>
      <c r="D2" s="139" t="s">
        <v>343</v>
      </c>
      <c r="E2" s="139"/>
      <c r="F2" s="139"/>
      <c r="G2" s="139"/>
      <c r="H2" s="139"/>
      <c r="I2" s="139"/>
      <c r="J2" s="139"/>
      <c r="K2" s="139"/>
      <c r="L2" s="139"/>
      <c r="M2" s="119" t="s">
        <v>347</v>
      </c>
      <c r="N2" s="119"/>
      <c r="O2" s="119"/>
      <c r="P2" s="119"/>
      <c r="Q2" s="119"/>
    </row>
    <row r="3" spans="1:17" x14ac:dyDescent="0.55000000000000004">
      <c r="A3" s="87"/>
      <c r="D3" s="137" t="s">
        <v>346</v>
      </c>
      <c r="E3" s="137"/>
      <c r="F3" s="137"/>
      <c r="G3" s="137"/>
      <c r="H3" s="137"/>
      <c r="I3" s="137"/>
      <c r="J3" s="140" t="s">
        <v>345</v>
      </c>
      <c r="K3" s="140"/>
      <c r="L3" s="140"/>
      <c r="M3" s="140"/>
      <c r="N3" s="140" t="s">
        <v>341</v>
      </c>
      <c r="O3" s="140"/>
      <c r="P3" s="119" t="s">
        <v>344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1" t="s">
        <v>282</v>
      </c>
      <c r="G5" s="141"/>
      <c r="H5" s="141" t="s">
        <v>312</v>
      </c>
      <c r="I5" s="141"/>
      <c r="J5" s="141" t="s">
        <v>282</v>
      </c>
      <c r="K5" s="141"/>
      <c r="L5" s="141" t="s">
        <v>312</v>
      </c>
      <c r="M5" s="141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342</v>
      </c>
      <c r="Q6" s="91" t="s">
        <v>342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31747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4897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18095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4199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14916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5347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25686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9049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40647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10951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8012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8012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9293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9293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100205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35480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152588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53966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190354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64166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189563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60929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205784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57795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36818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36818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23383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23383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285608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63931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254733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82664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283205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89200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19668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19668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295683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68016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38892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38892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25460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25460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7449</v>
      </c>
      <c r="C28" s="50">
        <f t="shared" si="2"/>
        <v>845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7449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845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8391</v>
      </c>
      <c r="C29" s="50">
        <f t="shared" si="2"/>
        <v>747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8391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747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9702</v>
      </c>
      <c r="C30" s="50">
        <f t="shared" si="2"/>
        <v>915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9702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915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315738</v>
      </c>
      <c r="C31" s="50">
        <f t="shared" si="2"/>
        <v>71306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46760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8370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145948</v>
      </c>
      <c r="C32" s="50">
        <f t="shared" si="2"/>
        <v>53742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48783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10563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61159</v>
      </c>
      <c r="C33" s="50">
        <f t="shared" si="2"/>
        <v>7436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61159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7436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73722</v>
      </c>
      <c r="C34" s="50">
        <f t="shared" si="2"/>
        <v>8399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73722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8399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260073</v>
      </c>
      <c r="C35" s="50">
        <f t="shared" si="2"/>
        <v>97517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104818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29268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220511</v>
      </c>
      <c r="C36" s="50">
        <f t="shared" si="2"/>
        <v>123195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130224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44744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243644</v>
      </c>
      <c r="C37" s="50">
        <f t="shared" si="2"/>
        <v>151730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160685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52969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250221</v>
      </c>
      <c r="C38" s="50">
        <f t="shared" si="2"/>
        <v>176942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156792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51232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234887</v>
      </c>
      <c r="C39" s="50">
        <f t="shared" si="2"/>
        <v>190727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135394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47342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136798</v>
      </c>
      <c r="C40" s="50">
        <f t="shared" si="2"/>
        <v>32723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136798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32723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186283</v>
      </c>
      <c r="C41" s="50">
        <f t="shared" si="2"/>
        <v>20903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186283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20903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343670</v>
      </c>
      <c r="C42" s="50">
        <f t="shared" si="2"/>
        <v>267890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209827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52167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347176</v>
      </c>
      <c r="C43" s="50">
        <f t="shared" si="2"/>
        <v>221700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252599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66033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394782</v>
      </c>
      <c r="C44" s="50">
        <f t="shared" si="2"/>
        <v>249518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306619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69815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401515</v>
      </c>
      <c r="C45" s="50">
        <f t="shared" si="2"/>
        <v>134622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320093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25511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378266</v>
      </c>
      <c r="C46" s="50">
        <f t="shared" si="2"/>
        <v>207163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278348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58060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283847</v>
      </c>
      <c r="C47" s="50">
        <f t="shared" si="2"/>
        <v>41031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283847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41031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325344</v>
      </c>
      <c r="C48" s="50">
        <f t="shared" si="2"/>
        <v>24976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325344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24976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582641</v>
      </c>
      <c r="C49" s="50">
        <f t="shared" si="2"/>
        <v>204004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436057</v>
      </c>
      <c r="K49" s="98">
        <f>IFERROR(VLOOKUP($D49, V一般接種!$A:$G, K$4, FALSE), 0)</f>
        <v>9824</v>
      </c>
      <c r="L49" s="98">
        <f>IFERROR(VLOOKUP($D49, V一般接種!$A:$G, L$4, FALSE), 0)</f>
        <v>0</v>
      </c>
      <c r="M49" s="98">
        <f>IFERROR(VLOOKUP($D49, V一般接種!$A:$G, M$4, FALSE), 0)</f>
        <v>10175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602619</v>
      </c>
      <c r="C50" s="50">
        <f t="shared" si="2"/>
        <v>62946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505251</v>
      </c>
      <c r="K50" s="98">
        <f>IFERROR(VLOOKUP($D50, V一般接種!$A:$G, K$4, FALSE), 0)</f>
        <v>9778</v>
      </c>
      <c r="L50" s="98">
        <f>IFERROR(VLOOKUP($D50, V一般接種!$A:$G, L$4, FALSE), 0)</f>
        <v>0</v>
      </c>
      <c r="M50" s="98">
        <f>IFERROR(VLOOKUP($D50, V一般接種!$A:$G, M$4, FALSE), 0)</f>
        <v>10884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664762</v>
      </c>
      <c r="C51" s="50">
        <f t="shared" si="2"/>
        <v>61250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559870</v>
      </c>
      <c r="K51" s="98">
        <f>IFERROR(VLOOKUP($D51, V一般接種!$A:$G, K$4, FALSE), 0)</f>
        <v>11477</v>
      </c>
      <c r="L51" s="98">
        <f>IFERROR(VLOOKUP($D51, V一般接種!$A:$G, L$4, FALSE), 0)</f>
        <v>0</v>
      </c>
      <c r="M51" s="98">
        <f>IFERROR(VLOOKUP($D51, V一般接種!$A:$G, M$4, FALSE), 0)</f>
        <v>12076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635624</v>
      </c>
      <c r="C52" s="50">
        <f t="shared" si="2"/>
        <v>105182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538969</v>
      </c>
      <c r="K52" s="98">
        <f>IFERROR(VLOOKUP($D52, V一般接種!$A:$G, K$4, FALSE), 0)</f>
        <v>12398</v>
      </c>
      <c r="L52" s="98">
        <f>IFERROR(VLOOKUP($D52, V一般接種!$A:$G, L$4, FALSE), 0)</f>
        <v>0</v>
      </c>
      <c r="M52" s="98">
        <f>IFERROR(VLOOKUP($D52, V一般接種!$A:$G, M$4, FALSE), 0)</f>
        <v>44290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614951</v>
      </c>
      <c r="C53" s="50">
        <f t="shared" si="2"/>
        <v>122329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512956</v>
      </c>
      <c r="K53" s="98">
        <f>IFERROR(VLOOKUP($D53, V一般接種!$A:$G, K$4, FALSE), 0)</f>
        <v>14254</v>
      </c>
      <c r="L53" s="98">
        <f>IFERROR(VLOOKUP($D53, V一般接種!$A:$G, L$4, FALSE), 0)</f>
        <v>0</v>
      </c>
      <c r="M53" s="98">
        <f>IFERROR(VLOOKUP($D53, V一般接種!$A:$G, M$4, FALSE), 0)</f>
        <v>45554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472116</v>
      </c>
      <c r="C54" s="50">
        <f t="shared" si="2"/>
        <v>58185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456601</v>
      </c>
      <c r="K54" s="98">
        <f>IFERROR(VLOOKUP($D54, V一般接種!$A:$G, K$4, FALSE), 0)</f>
        <v>15515</v>
      </c>
      <c r="L54" s="98">
        <f>IFERROR(VLOOKUP($D54, V一般接種!$A:$G, L$4, FALSE), 0)</f>
        <v>0</v>
      </c>
      <c r="M54" s="98">
        <f>IFERROR(VLOOKUP($D54, V一般接種!$A:$G, M$4, FALSE), 0)</f>
        <v>58185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461391</v>
      </c>
      <c r="C55" s="50">
        <f t="shared" si="2"/>
        <v>65034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445491</v>
      </c>
      <c r="K55" s="98">
        <f>IFERROR(VLOOKUP($D55, V一般接種!$A:$G, K$4, FALSE), 0)</f>
        <v>15900</v>
      </c>
      <c r="L55" s="98">
        <f>IFERROR(VLOOKUP($D55, V一般接種!$A:$G, L$4, FALSE), 0)</f>
        <v>0</v>
      </c>
      <c r="M55" s="98">
        <f>IFERROR(VLOOKUP($D55, V一般接種!$A:$G, M$4, FALSE), 0)</f>
        <v>65034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664107</v>
      </c>
      <c r="C56" s="50">
        <f t="shared" si="2"/>
        <v>235672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513759</v>
      </c>
      <c r="K56" s="98">
        <f>IFERROR(VLOOKUP($D56, V一般接種!$A:$G, K$4, FALSE), 0)</f>
        <v>18343</v>
      </c>
      <c r="L56" s="98">
        <f>IFERROR(VLOOKUP($D56, V一般接種!$A:$G, L$4, FALSE), 0)</f>
        <v>0</v>
      </c>
      <c r="M56" s="98">
        <f>IFERROR(VLOOKUP($D56, V一般接種!$A:$G, M$4, FALSE), 0)</f>
        <v>94422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705925</v>
      </c>
      <c r="C57" s="50">
        <f t="shared" si="2"/>
        <v>203850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620363</v>
      </c>
      <c r="K57" s="98">
        <f>IFERROR(VLOOKUP($D57, V一般接種!$A:$G, K$4, FALSE), 0)</f>
        <v>19175</v>
      </c>
      <c r="L57" s="98">
        <f>IFERROR(VLOOKUP($D57, V一般接種!$A:$G, L$4, FALSE), 0)</f>
        <v>0</v>
      </c>
      <c r="M57" s="98">
        <f>IFERROR(VLOOKUP($D57, V一般接種!$A:$G, M$4, FALSE), 0)</f>
        <v>111180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731302</v>
      </c>
      <c r="C58" s="50">
        <f t="shared" si="2"/>
        <v>225795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640221</v>
      </c>
      <c r="K58" s="98">
        <f>IFERROR(VLOOKUP($D58, V一般接種!$A:$G, K$4, FALSE), 0)</f>
        <v>19625</v>
      </c>
      <c r="L58" s="98">
        <f>IFERROR(VLOOKUP($D58, V一般接種!$A:$G, L$4, FALSE), 0)</f>
        <v>0</v>
      </c>
      <c r="M58" s="98">
        <f>IFERROR(VLOOKUP($D58, V一般接種!$A:$G, M$4, FALSE), 0)</f>
        <v>138125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723131</v>
      </c>
      <c r="C59" s="50">
        <f t="shared" si="2"/>
        <v>219616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643386</v>
      </c>
      <c r="K59" s="98">
        <f>IFERROR(VLOOKUP($D59, V一般接種!$A:$G, K$4, FALSE), 0)</f>
        <v>19979</v>
      </c>
      <c r="L59" s="98">
        <f>IFERROR(VLOOKUP($D59, V一般接種!$A:$G, L$4, FALSE), 0)</f>
        <v>0</v>
      </c>
      <c r="M59" s="98">
        <f>IFERROR(VLOOKUP($D59, V一般接種!$A:$G, M$4, FALSE), 0)</f>
        <v>136225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710001</v>
      </c>
      <c r="C60" s="50">
        <f t="shared" si="2"/>
        <v>211568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626232</v>
      </c>
      <c r="K60" s="98">
        <f>IFERROR(VLOOKUP($D60, V一般接種!$A:$G, K$4, FALSE), 0)</f>
        <v>20206</v>
      </c>
      <c r="L60" s="98">
        <f>IFERROR(VLOOKUP($D60, V一般接種!$A:$G, L$4, FALSE), 0)</f>
        <v>0</v>
      </c>
      <c r="M60" s="98">
        <f>IFERROR(VLOOKUP($D60, V一般接種!$A:$G, M$4, FALSE), 0)</f>
        <v>115928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612482</v>
      </c>
      <c r="C61" s="50">
        <f t="shared" si="2"/>
        <v>124621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592111</v>
      </c>
      <c r="K61" s="98">
        <f>IFERROR(VLOOKUP($D61, V一般接種!$A:$G, K$4, FALSE), 0)</f>
        <v>20371</v>
      </c>
      <c r="L61" s="98">
        <f>IFERROR(VLOOKUP($D61, V一般接種!$A:$G, L$4, FALSE), 0)</f>
        <v>0</v>
      </c>
      <c r="M61" s="98">
        <f>IFERROR(VLOOKUP($D61, V一般接種!$A:$G, M$4, FALSE), 0)</f>
        <v>124621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560414</v>
      </c>
      <c r="C62" s="50">
        <f t="shared" si="2"/>
        <v>178029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537609</v>
      </c>
      <c r="K62" s="98">
        <f>IFERROR(VLOOKUP($D62, V一般接種!$A:$G, K$4, FALSE), 0)</f>
        <v>22805</v>
      </c>
      <c r="L62" s="98">
        <f>IFERROR(VLOOKUP($D62, V一般接種!$A:$G, L$4, FALSE), 0)</f>
        <v>0</v>
      </c>
      <c r="M62" s="98">
        <f>IFERROR(VLOOKUP($D62, V一般接種!$A:$G, M$4, FALSE), 0)</f>
        <v>178029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764090</v>
      </c>
      <c r="C63" s="50">
        <f t="shared" si="2"/>
        <v>318712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628473</v>
      </c>
      <c r="K63" s="98">
        <f>IFERROR(VLOOKUP($D63, V一般接種!$A:$G, K$4, FALSE), 0)</f>
        <v>29036</v>
      </c>
      <c r="L63" s="98">
        <f>IFERROR(VLOOKUP($D63, V一般接種!$A:$G, L$4, FALSE), 0)</f>
        <v>0</v>
      </c>
      <c r="M63" s="98">
        <f>IFERROR(VLOOKUP($D63, V一般接種!$A:$G, M$4, FALSE), 0)</f>
        <v>185956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785824</v>
      </c>
      <c r="C64" s="50">
        <f t="shared" si="2"/>
        <v>315819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683965</v>
      </c>
      <c r="K64" s="98">
        <f>IFERROR(VLOOKUP($D64, V一般接種!$A:$G, K$4, FALSE), 0)</f>
        <v>29180</v>
      </c>
      <c r="L64" s="98">
        <f>IFERROR(VLOOKUP($D64, V一般接種!$A:$G, L$4, FALSE), 0)</f>
        <v>0</v>
      </c>
      <c r="M64" s="98">
        <f>IFERROR(VLOOKUP($D64, V一般接種!$A:$G, M$4, FALSE), 0)</f>
        <v>226576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765143</v>
      </c>
      <c r="C65" s="50">
        <f t="shared" si="2"/>
        <v>378695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668966</v>
      </c>
      <c r="K65" s="98">
        <f>IFERROR(VLOOKUP($D65, V一般接種!$A:$G, K$4, FALSE), 0)</f>
        <v>27436</v>
      </c>
      <c r="L65" s="98">
        <f>IFERROR(VLOOKUP($D65, V一般接種!$A:$G, L$4, FALSE), 0)</f>
        <v>0</v>
      </c>
      <c r="M65" s="98">
        <f>IFERROR(VLOOKUP($D65, V一般接種!$A:$G, M$4, FALSE), 0)</f>
        <v>280052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736630</v>
      </c>
      <c r="C66" s="50">
        <f t="shared" si="2"/>
        <v>377986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653249</v>
      </c>
      <c r="K66" s="98">
        <f>IFERROR(VLOOKUP($D66, V一般接種!$A:$G, K$4, FALSE), 0)</f>
        <v>29412</v>
      </c>
      <c r="L66" s="98">
        <f>IFERROR(VLOOKUP($D66, V一般接種!$A:$G, L$4, FALSE), 0)</f>
        <v>0</v>
      </c>
      <c r="M66" s="98">
        <f>IFERROR(VLOOKUP($D66, V一般接種!$A:$G, M$4, FALSE), 0)</f>
        <v>295364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744379</v>
      </c>
      <c r="C67" s="50">
        <f t="shared" si="2"/>
        <v>351682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658299</v>
      </c>
      <c r="K67" s="98">
        <f>IFERROR(VLOOKUP($D67, V一般接種!$A:$G, K$4, FALSE), 0)</f>
        <v>29577</v>
      </c>
      <c r="L67" s="98">
        <f>IFERROR(VLOOKUP($D67, V一般接種!$A:$G, L$4, FALSE), 0)</f>
        <v>0</v>
      </c>
      <c r="M67" s="98">
        <f>IFERROR(VLOOKUP($D67, V一般接種!$A:$G, M$4, FALSE), 0)</f>
        <v>260202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651960</v>
      </c>
      <c r="C68" s="50">
        <f t="shared" si="2"/>
        <v>271122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618626</v>
      </c>
      <c r="K68" s="98">
        <f>IFERROR(VLOOKUP($D68, V一般接種!$A:$G, K$4, FALSE), 0)</f>
        <v>33334</v>
      </c>
      <c r="L68" s="98">
        <f>IFERROR(VLOOKUP($D68, V一般接種!$A:$G, L$4, FALSE), 0)</f>
        <v>0</v>
      </c>
      <c r="M68" s="98">
        <f>IFERROR(VLOOKUP($D68, V一般接種!$A:$G, M$4, FALSE), 0)</f>
        <v>271122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596472</v>
      </c>
      <c r="C69" s="50">
        <f t="shared" si="2"/>
        <v>314825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562180</v>
      </c>
      <c r="K69" s="98">
        <f>IFERROR(VLOOKUP($D69, V一般接種!$A:$G, K$4, FALSE), 0)</f>
        <v>34292</v>
      </c>
      <c r="L69" s="98">
        <f>IFERROR(VLOOKUP($D69, V一般接種!$A:$G, L$4, FALSE), 0)</f>
        <v>0</v>
      </c>
      <c r="M69" s="98">
        <f>IFERROR(VLOOKUP($D69, V一般接種!$A:$G, M$4, FALSE), 0)</f>
        <v>314825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684974</v>
      </c>
      <c r="C70" s="50">
        <f t="shared" si="2"/>
        <v>531859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562928</v>
      </c>
      <c r="K70" s="98">
        <f>IFERROR(VLOOKUP($D70, V一般接種!$A:$G, K$4, FALSE), 0)</f>
        <v>30617</v>
      </c>
      <c r="L70" s="98">
        <f>IFERROR(VLOOKUP($D70, V一般接種!$A:$G, L$4, FALSE), 0)</f>
        <v>0</v>
      </c>
      <c r="M70" s="98">
        <f>IFERROR(VLOOKUP($D70, V一般接種!$A:$G, M$4, FALSE), 0)</f>
        <v>408323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683438</v>
      </c>
      <c r="C71" s="50">
        <f t="shared" si="2"/>
        <v>544908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609721</v>
      </c>
      <c r="K71" s="98">
        <f>IFERROR(VLOOKUP($D71, V一般接種!$A:$G, K$4, FALSE), 0)</f>
        <v>30302</v>
      </c>
      <c r="L71" s="98">
        <f>IFERROR(VLOOKUP($D71, V一般接種!$A:$G, L$4, FALSE), 0)</f>
        <v>0</v>
      </c>
      <c r="M71" s="98">
        <f>IFERROR(VLOOKUP($D71, V一般接種!$A:$G, M$4, FALSE), 0)</f>
        <v>472960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666729</v>
      </c>
      <c r="C72" s="50">
        <f t="shared" ref="C72:C135" si="5">IF($D72="", "", H72+I72+L72+M72+O72-Q72)</f>
        <v>596258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588801</v>
      </c>
      <c r="K72" s="98">
        <f>IFERROR(VLOOKUP($D72, V一般接種!$A:$G, K$4, FALSE), 0)</f>
        <v>31234</v>
      </c>
      <c r="L72" s="98">
        <f>IFERROR(VLOOKUP($D72, V一般接種!$A:$G, L$4, FALSE), 0)</f>
        <v>0</v>
      </c>
      <c r="M72" s="98">
        <f>IFERROR(VLOOKUP($D72, V一般接種!$A:$G, M$4, FALSE), 0)</f>
        <v>524217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678286</v>
      </c>
      <c r="C73" s="50">
        <f t="shared" si="5"/>
        <v>589622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594256</v>
      </c>
      <c r="K73" s="98">
        <f>IFERROR(VLOOKUP($D73, V一般接種!$A:$G, K$4, FALSE), 0)</f>
        <v>32493</v>
      </c>
      <c r="L73" s="98">
        <f>IFERROR(VLOOKUP($D73, V一般接種!$A:$G, L$4, FALSE), 0)</f>
        <v>0</v>
      </c>
      <c r="M73" s="98">
        <f>IFERROR(VLOOKUP($D73, V一般接種!$A:$G, M$4, FALSE), 0)</f>
        <v>511829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659147</v>
      </c>
      <c r="C74" s="50">
        <f t="shared" si="5"/>
        <v>562264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577186</v>
      </c>
      <c r="K74" s="98">
        <f>IFERROR(VLOOKUP($D74, V一般接種!$A:$G, K$4, FALSE), 0)</f>
        <v>29704</v>
      </c>
      <c r="L74" s="98">
        <f>IFERROR(VLOOKUP($D74, V一般接種!$A:$G, L$4, FALSE), 0)</f>
        <v>0</v>
      </c>
      <c r="M74" s="98">
        <f>IFERROR(VLOOKUP($D74, V一般接種!$A:$G, M$4, FALSE), 0)</f>
        <v>488573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647145</v>
      </c>
      <c r="C75" s="50">
        <f t="shared" si="5"/>
        <v>436383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609801</v>
      </c>
      <c r="K75" s="98">
        <f>IFERROR(VLOOKUP($D75, V一般接種!$A:$G, K$4, FALSE), 0)</f>
        <v>37344</v>
      </c>
      <c r="L75" s="98">
        <f>IFERROR(VLOOKUP($D75, V一般接種!$A:$G, L$4, FALSE), 0)</f>
        <v>0</v>
      </c>
      <c r="M75" s="98">
        <f>IFERROR(VLOOKUP($D75, V一般接種!$A:$G, M$4, FALSE), 0)</f>
        <v>436383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648143</v>
      </c>
      <c r="C76" s="50">
        <f t="shared" si="5"/>
        <v>435782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607125</v>
      </c>
      <c r="K76" s="98">
        <f>IFERROR(VLOOKUP($D76, V一般接種!$A:$G, K$4, FALSE), 0)</f>
        <v>41018</v>
      </c>
      <c r="L76" s="98">
        <f>IFERROR(VLOOKUP($D76, V一般接種!$A:$G, L$4, FALSE), 0)</f>
        <v>0</v>
      </c>
      <c r="M76" s="98">
        <f>IFERROR(VLOOKUP($D76, V一般接種!$A:$G, M$4, FALSE), 0)</f>
        <v>435782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731432</v>
      </c>
      <c r="C77" s="50">
        <f t="shared" si="5"/>
        <v>618049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589249</v>
      </c>
      <c r="K77" s="98">
        <f>IFERROR(VLOOKUP($D77, V一般接種!$A:$G, K$4, FALSE), 0)</f>
        <v>67186</v>
      </c>
      <c r="L77" s="98">
        <f>IFERROR(VLOOKUP($D77, V一般接種!$A:$G, L$4, FALSE), 0)</f>
        <v>0</v>
      </c>
      <c r="M77" s="98">
        <f>IFERROR(VLOOKUP($D77, V一般接種!$A:$G, M$4, FALSE), 0)</f>
        <v>494266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728549</v>
      </c>
      <c r="C78" s="50">
        <f t="shared" si="5"/>
        <v>644433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609543</v>
      </c>
      <c r="K78" s="98">
        <f>IFERROR(VLOOKUP($D78, V一般接種!$A:$G, K$4, FALSE), 0)</f>
        <v>72587</v>
      </c>
      <c r="L78" s="98">
        <f>IFERROR(VLOOKUP($D78, V一般接種!$A:$G, L$4, FALSE), 0)</f>
        <v>0</v>
      </c>
      <c r="M78" s="98">
        <f>IFERROR(VLOOKUP($D78, V一般接種!$A:$G, M$4, FALSE), 0)</f>
        <v>596717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739129</v>
      </c>
      <c r="C79" s="50">
        <f t="shared" si="5"/>
        <v>675545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612139</v>
      </c>
      <c r="K79" s="98">
        <f>IFERROR(VLOOKUP($D79, V一般接種!$A:$G, K$4, FALSE), 0)</f>
        <v>75336</v>
      </c>
      <c r="L79" s="98">
        <f>IFERROR(VLOOKUP($D79, V一般接種!$A:$G, L$4, FALSE), 0)</f>
        <v>0</v>
      </c>
      <c r="M79" s="98">
        <f>IFERROR(VLOOKUP($D79, V一般接種!$A:$G, M$4, FALSE), 0)</f>
        <v>615713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716379</v>
      </c>
      <c r="C80" s="50">
        <f t="shared" si="5"/>
        <v>682475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598090</v>
      </c>
      <c r="K80" s="98">
        <f>IFERROR(VLOOKUP($D80, V一般接種!$A:$G, K$4, FALSE), 0)</f>
        <v>72907</v>
      </c>
      <c r="L80" s="98">
        <f>IFERROR(VLOOKUP($D80, V一般接種!$A:$G, L$4, FALSE), 0)</f>
        <v>0</v>
      </c>
      <c r="M80" s="98">
        <f>IFERROR(VLOOKUP($D80, V一般接種!$A:$G, M$4, FALSE), 0)</f>
        <v>618436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708411</v>
      </c>
      <c r="C81" s="50">
        <f t="shared" si="5"/>
        <v>684629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575311</v>
      </c>
      <c r="K81" s="98">
        <f>IFERROR(VLOOKUP($D81, V一般接種!$A:$G, K$4, FALSE), 0)</f>
        <v>79805</v>
      </c>
      <c r="L81" s="98">
        <f>IFERROR(VLOOKUP($D81, V一般接種!$A:$G, L$4, FALSE), 0)</f>
        <v>0</v>
      </c>
      <c r="M81" s="98">
        <f>IFERROR(VLOOKUP($D81, V一般接種!$A:$G, M$4, FALSE), 0)</f>
        <v>609569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701180</v>
      </c>
      <c r="C82" s="50">
        <f t="shared" si="5"/>
        <v>578953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625777</v>
      </c>
      <c r="K82" s="98">
        <f>IFERROR(VLOOKUP($D82, V一般接種!$A:$G, K$4, FALSE), 0)</f>
        <v>75403</v>
      </c>
      <c r="L82" s="98">
        <f>IFERROR(VLOOKUP($D82, V一般接種!$A:$G, L$4, FALSE), 0)</f>
        <v>0</v>
      </c>
      <c r="M82" s="98">
        <f>IFERROR(VLOOKUP($D82, V一般接種!$A:$G, M$4, FALSE), 0)</f>
        <v>578953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737108</v>
      </c>
      <c r="C83" s="50">
        <f t="shared" si="5"/>
        <v>533316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659435</v>
      </c>
      <c r="K83" s="98">
        <f>IFERROR(VLOOKUP($D83, V一般接種!$A:$G, K$4, FALSE), 0)</f>
        <v>77673</v>
      </c>
      <c r="L83" s="98">
        <f>IFERROR(VLOOKUP($D83, V一般接種!$A:$G, L$4, FALSE), 0)</f>
        <v>0</v>
      </c>
      <c r="M83" s="98">
        <f>IFERROR(VLOOKUP($D83, V一般接種!$A:$G, M$4, FALSE), 0)</f>
        <v>533316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725003</v>
      </c>
      <c r="C84" s="50">
        <f t="shared" si="5"/>
        <v>694213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551560</v>
      </c>
      <c r="K84" s="98">
        <f>IFERROR(VLOOKUP($D84, V一般接種!$A:$G, K$4, FALSE), 0)</f>
        <v>94334</v>
      </c>
      <c r="L84" s="98">
        <f>IFERROR(VLOOKUP($D84, V一般接種!$A:$G, L$4, FALSE), 0)</f>
        <v>0</v>
      </c>
      <c r="M84" s="98">
        <f>IFERROR(VLOOKUP($D84, V一般接種!$A:$G, M$4, FALSE), 0)</f>
        <v>613667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726634</v>
      </c>
      <c r="C85" s="50">
        <f t="shared" si="5"/>
        <v>727219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589845</v>
      </c>
      <c r="K85" s="98">
        <f>IFERROR(VLOOKUP($D85, V一般接種!$A:$G, K$4, FALSE), 0)</f>
        <v>97353</v>
      </c>
      <c r="L85" s="98">
        <f>IFERROR(VLOOKUP($D85, V一般接種!$A:$G, L$4, FALSE), 0)</f>
        <v>0</v>
      </c>
      <c r="M85" s="98">
        <f>IFERROR(VLOOKUP($D85, V一般接種!$A:$G, M$4, FALSE), 0)</f>
        <v>672174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758121</v>
      </c>
      <c r="C86" s="50">
        <f t="shared" si="5"/>
        <v>715037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607073</v>
      </c>
      <c r="K86" s="98">
        <f>IFERROR(VLOOKUP($D86, V一般接種!$A:$G, K$4, FALSE), 0)</f>
        <v>118947</v>
      </c>
      <c r="L86" s="98">
        <f>IFERROR(VLOOKUP($D86, V一般接種!$A:$G, L$4, FALSE), 0)</f>
        <v>0</v>
      </c>
      <c r="M86" s="98">
        <f>IFERROR(VLOOKUP($D86, V一般接種!$A:$G, M$4, FALSE), 0)</f>
        <v>667959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566563</v>
      </c>
      <c r="C87" s="50">
        <f t="shared" si="5"/>
        <v>693491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404845</v>
      </c>
      <c r="K87" s="98">
        <f>IFERROR(VLOOKUP($D87, V一般接種!$A:$G, K$4, FALSE), 0)</f>
        <v>124783</v>
      </c>
      <c r="L87" s="98">
        <f>IFERROR(VLOOKUP($D87, V一般接種!$A:$G, L$4, FALSE), 0)</f>
        <v>0</v>
      </c>
      <c r="M87" s="98">
        <f>IFERROR(VLOOKUP($D87, V一般接種!$A:$G, M$4, FALSE), 0)</f>
        <v>635629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509308</v>
      </c>
      <c r="C88" s="50">
        <f t="shared" si="5"/>
        <v>702750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345866</v>
      </c>
      <c r="K88" s="98">
        <f>IFERROR(VLOOKUP($D88, V一般接種!$A:$G, K$4, FALSE), 0)</f>
        <v>137058</v>
      </c>
      <c r="L88" s="98">
        <f>IFERROR(VLOOKUP($D88, V一般接種!$A:$G, L$4, FALSE), 0)</f>
        <v>0</v>
      </c>
      <c r="M88" s="98">
        <f>IFERROR(VLOOKUP($D88, V一般接種!$A:$G, M$4, FALSE), 0)</f>
        <v>647310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790206</v>
      </c>
      <c r="C89" s="50">
        <f t="shared" si="5"/>
        <v>601046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663428</v>
      </c>
      <c r="K89" s="98">
        <f>IFERROR(VLOOKUP($D89, V一般接種!$A:$G, K$4, FALSE), 0)</f>
        <v>126778</v>
      </c>
      <c r="L89" s="98">
        <f>IFERROR(VLOOKUP($D89, V一般接種!$A:$G, L$4, FALSE), 0)</f>
        <v>0</v>
      </c>
      <c r="M89" s="98">
        <f>IFERROR(VLOOKUP($D89, V一般接種!$A:$G, M$4, FALSE), 0)</f>
        <v>601046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771878</v>
      </c>
      <c r="C90" s="50">
        <f t="shared" si="5"/>
        <v>536587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667382</v>
      </c>
      <c r="K90" s="98">
        <f>IFERROR(VLOOKUP($D90, V一般接種!$A:$G, K$4, FALSE), 0)</f>
        <v>104496</v>
      </c>
      <c r="L90" s="98">
        <f>IFERROR(VLOOKUP($D90, V一般接種!$A:$G, L$4, FALSE), 0)</f>
        <v>0</v>
      </c>
      <c r="M90" s="98">
        <f>IFERROR(VLOOKUP($D90, V一般接種!$A:$G, M$4, FALSE), 0)</f>
        <v>536587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876802</v>
      </c>
      <c r="C91" s="50">
        <f t="shared" si="5"/>
        <v>641792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662288</v>
      </c>
      <c r="K91" s="98">
        <f>IFERROR(VLOOKUP($D91, V一般接種!$A:$G, K$4, FALSE), 0)</f>
        <v>150836</v>
      </c>
      <c r="L91" s="98">
        <f>IFERROR(VLOOKUP($D91, V一般接種!$A:$G, L$4, FALSE), 0)</f>
        <v>0</v>
      </c>
      <c r="M91" s="98">
        <f>IFERROR(VLOOKUP($D91, V一般接種!$A:$G, M$4, FALSE), 0)</f>
        <v>560381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903959</v>
      </c>
      <c r="C92" s="50">
        <f t="shared" si="5"/>
        <v>654806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700916</v>
      </c>
      <c r="K92" s="98">
        <f>IFERROR(VLOOKUP($D92, V一般接種!$A:$G, K$4, FALSE), 0)</f>
        <v>156452</v>
      </c>
      <c r="L92" s="98">
        <f>IFERROR(VLOOKUP($D92, V一般接種!$A:$G, L$4, FALSE), 0)</f>
        <v>0</v>
      </c>
      <c r="M92" s="98">
        <f>IFERROR(VLOOKUP($D92, V一般接種!$A:$G, M$4, FALSE), 0)</f>
        <v>601632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924672</v>
      </c>
      <c r="C93" s="50">
        <f t="shared" si="5"/>
        <v>629844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731706</v>
      </c>
      <c r="K93" s="98">
        <f>IFERROR(VLOOKUP($D93, V一般接種!$A:$G, K$4, FALSE), 0)</f>
        <v>162001</v>
      </c>
      <c r="L93" s="98">
        <f>IFERROR(VLOOKUP($D93, V一般接種!$A:$G, L$4, FALSE), 0)</f>
        <v>0</v>
      </c>
      <c r="M93" s="98">
        <f>IFERROR(VLOOKUP($D93, V一般接種!$A:$G, M$4, FALSE), 0)</f>
        <v>584156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917059</v>
      </c>
      <c r="C94" s="50">
        <f t="shared" si="5"/>
        <v>627415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705852</v>
      </c>
      <c r="K94" s="98">
        <f>IFERROR(VLOOKUP($D94, V一般接種!$A:$G, K$4, FALSE), 0)</f>
        <v>174471</v>
      </c>
      <c r="L94" s="98">
        <f>IFERROR(VLOOKUP($D94, V一般接種!$A:$G, L$4, FALSE), 0)</f>
        <v>0</v>
      </c>
      <c r="M94" s="98">
        <f>IFERROR(VLOOKUP($D94, V一般接種!$A:$G, M$4, FALSE), 0)</f>
        <v>580811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913485</v>
      </c>
      <c r="C95" s="50">
        <f t="shared" si="5"/>
        <v>623963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701218</v>
      </c>
      <c r="K95" s="98">
        <f>IFERROR(VLOOKUP($D95, V一般接種!$A:$G, K$4, FALSE), 0)</f>
        <v>180308</v>
      </c>
      <c r="L95" s="98">
        <f>IFERROR(VLOOKUP($D95, V一般接種!$A:$G, L$4, FALSE), 0)</f>
        <v>0</v>
      </c>
      <c r="M95" s="98">
        <f>IFERROR(VLOOKUP($D95, V一般接種!$A:$G, M$4, FALSE), 0)</f>
        <v>577610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919041</v>
      </c>
      <c r="C96" s="50">
        <f t="shared" si="5"/>
        <v>603814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751918</v>
      </c>
      <c r="K96" s="98">
        <f>IFERROR(VLOOKUP($D96, V一般接種!$A:$G, K$4, FALSE), 0)</f>
        <v>167123</v>
      </c>
      <c r="L96" s="98">
        <f>IFERROR(VLOOKUP($D96, V一般接種!$A:$G, L$4, FALSE), 0)</f>
        <v>0</v>
      </c>
      <c r="M96" s="98">
        <f>IFERROR(VLOOKUP($D96, V一般接種!$A:$G, M$4, FALSE), 0)</f>
        <v>603814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684764</v>
      </c>
      <c r="C97" s="50">
        <f t="shared" si="5"/>
        <v>613993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555383</v>
      </c>
      <c r="K97" s="98">
        <f>IFERROR(VLOOKUP($D97, V一般接種!$A:$G, K$4, FALSE), 0)</f>
        <v>129381</v>
      </c>
      <c r="L97" s="98">
        <f>IFERROR(VLOOKUP($D97, V一般接種!$A:$G, L$4, FALSE), 0)</f>
        <v>0</v>
      </c>
      <c r="M97" s="98">
        <f>IFERROR(VLOOKUP($D97, V一般接種!$A:$G, M$4, FALSE), 0)</f>
        <v>613993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761389</v>
      </c>
      <c r="C98" s="50">
        <f t="shared" si="5"/>
        <v>667440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560561</v>
      </c>
      <c r="K98" s="98">
        <f>IFERROR(VLOOKUP($D98, V一般接種!$A:$G, K$4, FALSE), 0)</f>
        <v>131113</v>
      </c>
      <c r="L98" s="98">
        <f>IFERROR(VLOOKUP($D98, V一般接種!$A:$G, L$4, FALSE), 0)</f>
        <v>0</v>
      </c>
      <c r="M98" s="98">
        <f>IFERROR(VLOOKUP($D98, V一般接種!$A:$G, M$4, FALSE), 0)</f>
        <v>595571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787136</v>
      </c>
      <c r="C99" s="50">
        <f t="shared" si="5"/>
        <v>650783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594791</v>
      </c>
      <c r="K99" s="98">
        <f>IFERROR(VLOOKUP($D99, V一般接種!$A:$G, K$4, FALSE), 0)</f>
        <v>157239</v>
      </c>
      <c r="L99" s="98">
        <f>IFERROR(VLOOKUP($D99, V一般接種!$A:$G, L$4, FALSE), 0)</f>
        <v>0</v>
      </c>
      <c r="M99" s="98">
        <f>IFERROR(VLOOKUP($D99, V一般接種!$A:$G, M$4, FALSE), 0)</f>
        <v>612444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768269</v>
      </c>
      <c r="C100" s="50">
        <f t="shared" si="5"/>
        <v>656906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593564</v>
      </c>
      <c r="K100" s="98">
        <f>IFERROR(VLOOKUP($D100, V一般接種!$A:$G, K$4, FALSE), 0)</f>
        <v>152351</v>
      </c>
      <c r="L100" s="98">
        <f>IFERROR(VLOOKUP($D100, V一般接種!$A:$G, L$4, FALSE), 0)</f>
        <v>0</v>
      </c>
      <c r="M100" s="98">
        <f>IFERROR(VLOOKUP($D100, V一般接種!$A:$G, M$4, FALSE), 0)</f>
        <v>617103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749360</v>
      </c>
      <c r="C101" s="50">
        <f t="shared" si="5"/>
        <v>631607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578776</v>
      </c>
      <c r="K101" s="98">
        <f>IFERROR(VLOOKUP($D101, V一般接種!$A:$G, K$4, FALSE), 0)</f>
        <v>145488</v>
      </c>
      <c r="L101" s="98">
        <f>IFERROR(VLOOKUP($D101, V一般接種!$A:$G, L$4, FALSE), 0)</f>
        <v>0</v>
      </c>
      <c r="M101" s="98">
        <f>IFERROR(VLOOKUP($D101, V一般接種!$A:$G, M$4, FALSE), 0)</f>
        <v>598416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775971</v>
      </c>
      <c r="C102" s="50">
        <f t="shared" si="5"/>
        <v>622389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599847</v>
      </c>
      <c r="K102" s="98">
        <f>IFERROR(VLOOKUP($D102, V一般接種!$A:$G, K$4, FALSE), 0)</f>
        <v>147856</v>
      </c>
      <c r="L102" s="98">
        <f>IFERROR(VLOOKUP($D102, V一般接種!$A:$G, L$4, FALSE), 0)</f>
        <v>0</v>
      </c>
      <c r="M102" s="98">
        <f>IFERROR(VLOOKUP($D102, V一般接種!$A:$G, M$4, FALSE), 0)</f>
        <v>585203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740807</v>
      </c>
      <c r="C103" s="50">
        <f t="shared" si="5"/>
        <v>627198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615533</v>
      </c>
      <c r="K103" s="98">
        <f>IFERROR(VLOOKUP($D103, V一般接種!$A:$G, K$4, FALSE), 0)</f>
        <v>125274</v>
      </c>
      <c r="L103" s="98">
        <f>IFERROR(VLOOKUP($D103, V一般接種!$A:$G, L$4, FALSE), 0)</f>
        <v>0</v>
      </c>
      <c r="M103" s="98">
        <f>IFERROR(VLOOKUP($D103, V一般接種!$A:$G, M$4, FALSE), 0)</f>
        <v>627198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554804</v>
      </c>
      <c r="C104" s="50">
        <f t="shared" si="5"/>
        <v>646364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452477</v>
      </c>
      <c r="K104" s="98">
        <f>IFERROR(VLOOKUP($D104, V一般接種!$A:$G, K$4, FALSE), 0)</f>
        <v>102327</v>
      </c>
      <c r="L104" s="98">
        <f>IFERROR(VLOOKUP($D104, V一般接種!$A:$G, L$4, FALSE), 0)</f>
        <v>0</v>
      </c>
      <c r="M104" s="98">
        <f>IFERROR(VLOOKUP($D104, V一般接種!$A:$G, M$4, FALSE), 0)</f>
        <v>646364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442634</v>
      </c>
      <c r="C105" s="50">
        <f t="shared" si="5"/>
        <v>623902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269406</v>
      </c>
      <c r="K105" s="98">
        <f>IFERROR(VLOOKUP($D105, V一般接種!$A:$G, K$4, FALSE), 0)</f>
        <v>129031</v>
      </c>
      <c r="L105" s="98">
        <f>IFERROR(VLOOKUP($D105, V一般接種!$A:$G, L$4, FALSE), 0)</f>
        <v>0</v>
      </c>
      <c r="M105" s="98">
        <f>IFERROR(VLOOKUP($D105, V一般接種!$A:$G, M$4, FALSE), 0)</f>
        <v>555931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695140</v>
      </c>
      <c r="C106" s="50">
        <f t="shared" si="5"/>
        <v>636173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521266</v>
      </c>
      <c r="K106" s="98">
        <f>IFERROR(VLOOKUP($D106, V一般接種!$A:$G, K$4, FALSE), 0)</f>
        <v>133343</v>
      </c>
      <c r="L106" s="98">
        <f>IFERROR(VLOOKUP($D106, V一般接種!$A:$G, L$4, FALSE), 0)</f>
        <v>0</v>
      </c>
      <c r="M106" s="98">
        <f>IFERROR(VLOOKUP($D106, V一般接種!$A:$G, M$4, FALSE), 0)</f>
        <v>603133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629541</v>
      </c>
      <c r="C107" s="50">
        <f t="shared" si="5"/>
        <v>681073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482528</v>
      </c>
      <c r="K107" s="98">
        <f>IFERROR(VLOOKUP($D107, V一般接種!$A:$G, K$4, FALSE), 0)</f>
        <v>143023</v>
      </c>
      <c r="L107" s="98">
        <f>IFERROR(VLOOKUP($D107, V一般接種!$A:$G, L$4, FALSE), 0)</f>
        <v>0</v>
      </c>
      <c r="M107" s="98">
        <f>IFERROR(VLOOKUP($D107, V一般接種!$A:$G, M$4, FALSE), 0)</f>
        <v>638197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269217</v>
      </c>
      <c r="C108" s="50">
        <f t="shared" si="5"/>
        <v>270296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182697</v>
      </c>
      <c r="K108" s="98">
        <f>IFERROR(VLOOKUP($D108, V一般接種!$A:$G, K$4, FALSE), 0)</f>
        <v>86520</v>
      </c>
      <c r="L108" s="98">
        <f>IFERROR(VLOOKUP($D108, V一般接種!$A:$G, L$4, FALSE), 0)</f>
        <v>0</v>
      </c>
      <c r="M108" s="98">
        <f>IFERROR(VLOOKUP($D108, V一般接種!$A:$G, M$4, FALSE), 0)</f>
        <v>270296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208211</v>
      </c>
      <c r="C109" s="50">
        <f t="shared" si="5"/>
        <v>192019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125088</v>
      </c>
      <c r="K109" s="98">
        <f>IFERROR(VLOOKUP($D109, V一般接種!$A:$G, K$4, FALSE), 0)</f>
        <v>83123</v>
      </c>
      <c r="L109" s="98">
        <f>IFERROR(VLOOKUP($D109, V一般接種!$A:$G, L$4, FALSE), 0)</f>
        <v>0</v>
      </c>
      <c r="M109" s="98">
        <f>IFERROR(VLOOKUP($D109, V一般接種!$A:$G, M$4, FALSE), 0)</f>
        <v>192019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409104</v>
      </c>
      <c r="C110" s="50">
        <f t="shared" si="5"/>
        <v>720884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296349</v>
      </c>
      <c r="K110" s="98">
        <f>IFERROR(VLOOKUP($D110, V一般接種!$A:$G, K$4, FALSE), 0)</f>
        <v>112755</v>
      </c>
      <c r="L110" s="98">
        <f>IFERROR(VLOOKUP($D110, V一般接種!$A:$G, L$4, FALSE), 0)</f>
        <v>0</v>
      </c>
      <c r="M110" s="98">
        <f>IFERROR(VLOOKUP($D110, V一般接種!$A:$G, M$4, FALSE), 0)</f>
        <v>720884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371950</v>
      </c>
      <c r="C111" s="50">
        <f t="shared" si="5"/>
        <v>672052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266540</v>
      </c>
      <c r="K111" s="98">
        <f>IFERROR(VLOOKUP($D111, V一般接種!$A:$G, K$4, FALSE), 0)</f>
        <v>105410</v>
      </c>
      <c r="L111" s="98">
        <f>IFERROR(VLOOKUP($D111, V一般接種!$A:$G, L$4, FALSE), 0)</f>
        <v>0</v>
      </c>
      <c r="M111" s="98">
        <f>IFERROR(VLOOKUP($D111, V一般接種!$A:$G, M$4, FALSE), 0)</f>
        <v>672052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499888</v>
      </c>
      <c r="C112" s="50">
        <f t="shared" si="5"/>
        <v>759026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360069</v>
      </c>
      <c r="K112" s="98">
        <f>IFERROR(VLOOKUP($D112, V一般接種!$A:$G, K$4, FALSE), 0)</f>
        <v>113589</v>
      </c>
      <c r="L112" s="98">
        <f>IFERROR(VLOOKUP($D112, V一般接種!$A:$G, L$4, FALSE), 0)</f>
        <v>0</v>
      </c>
      <c r="M112" s="98">
        <f>IFERROR(VLOOKUP($D112, V一般接種!$A:$G, M$4, FALSE), 0)</f>
        <v>716111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543210</v>
      </c>
      <c r="C113" s="50">
        <f t="shared" si="5"/>
        <v>756206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426735</v>
      </c>
      <c r="K113" s="98">
        <f>IFERROR(VLOOKUP($D113, V一般接種!$A:$G, K$4, FALSE), 0)</f>
        <v>99952</v>
      </c>
      <c r="L113" s="98">
        <f>IFERROR(VLOOKUP($D113, V一般接種!$A:$G, L$4, FALSE), 0)</f>
        <v>0</v>
      </c>
      <c r="M113" s="98">
        <f>IFERROR(VLOOKUP($D113, V一般接種!$A:$G, M$4, FALSE), 0)</f>
        <v>730008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535200</v>
      </c>
      <c r="C114" s="50">
        <f t="shared" si="5"/>
        <v>763604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421454</v>
      </c>
      <c r="K114" s="98">
        <f>IFERROR(VLOOKUP($D114, V一般接種!$A:$G, K$4, FALSE), 0)</f>
        <v>101946</v>
      </c>
      <c r="L114" s="98">
        <f>IFERROR(VLOOKUP($D114, V一般接種!$A:$G, L$4, FALSE), 0)</f>
        <v>0</v>
      </c>
      <c r="M114" s="98">
        <f>IFERROR(VLOOKUP($D114, V一般接種!$A:$G, M$4, FALSE), 0)</f>
        <v>745157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531702</v>
      </c>
      <c r="C115" s="50">
        <f t="shared" si="5"/>
        <v>749073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417797</v>
      </c>
      <c r="K115" s="98">
        <f>IFERROR(VLOOKUP($D115, V一般接種!$A:$G, K$4, FALSE), 0)</f>
        <v>104808</v>
      </c>
      <c r="L115" s="98">
        <f>IFERROR(VLOOKUP($D115, V一般接種!$A:$G, L$4, FALSE), 0)</f>
        <v>0</v>
      </c>
      <c r="M115" s="98">
        <f>IFERROR(VLOOKUP($D115, V一般接種!$A:$G, M$4, FALSE), 0)</f>
        <v>727798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561711</v>
      </c>
      <c r="C116" s="50">
        <f t="shared" si="5"/>
        <v>754268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447512</v>
      </c>
      <c r="K116" s="98">
        <f>IFERROR(VLOOKUP($D116, V一般接種!$A:$G, K$4, FALSE), 0)</f>
        <v>102739</v>
      </c>
      <c r="L116" s="98">
        <f>IFERROR(VLOOKUP($D116, V一般接種!$A:$G, L$4, FALSE), 0)</f>
        <v>0</v>
      </c>
      <c r="M116" s="98">
        <f>IFERROR(VLOOKUP($D116, V一般接種!$A:$G, M$4, FALSE), 0)</f>
        <v>725140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586164</v>
      </c>
      <c r="C117" s="50">
        <f t="shared" si="5"/>
        <v>777900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490151</v>
      </c>
      <c r="K117" s="98">
        <f>IFERROR(VLOOKUP($D117, V一般接種!$A:$G, K$4, FALSE), 0)</f>
        <v>96013</v>
      </c>
      <c r="L117" s="98">
        <f>IFERROR(VLOOKUP($D117, V一般接種!$A:$G, L$4, FALSE), 0)</f>
        <v>0</v>
      </c>
      <c r="M117" s="98">
        <f>IFERROR(VLOOKUP($D117, V一般接種!$A:$G, M$4, FALSE), 0)</f>
        <v>777900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417929</v>
      </c>
      <c r="C118" s="50">
        <f t="shared" si="5"/>
        <v>1050545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425314</v>
      </c>
      <c r="K118" s="98">
        <f>IFERROR(VLOOKUP($D118, V一般接種!$A:$G, K$4, FALSE), 0)</f>
        <v>90270</v>
      </c>
      <c r="L118" s="98">
        <f>IFERROR(VLOOKUP($D118, V一般接種!$A:$G, L$4, FALSE), 0)</f>
        <v>0</v>
      </c>
      <c r="M118" s="98">
        <f>IFERROR(VLOOKUP($D118, V一般接種!$A:$G, M$4, FALSE), 0)</f>
        <v>524130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507397</v>
      </c>
      <c r="C119" s="50">
        <f t="shared" si="5"/>
        <v>543763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422276</v>
      </c>
      <c r="K119" s="98">
        <f>IFERROR(VLOOKUP($D119, V一般接種!$A:$G, K$4, FALSE), 0)</f>
        <v>85121</v>
      </c>
      <c r="L119" s="98">
        <f>IFERROR(VLOOKUP($D119, V一般接種!$A:$G, L$4, FALSE), 0)</f>
        <v>0</v>
      </c>
      <c r="M119" s="98">
        <f>IFERROR(VLOOKUP($D119, V一般接種!$A:$G, M$4, FALSE), 0)</f>
        <v>543763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525393</v>
      </c>
      <c r="C120" s="50">
        <f t="shared" si="5"/>
        <v>575156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441984</v>
      </c>
      <c r="K120" s="98">
        <f>IFERROR(VLOOKUP($D120, V一般接種!$A:$G, K$4, FALSE), 0)</f>
        <v>83409</v>
      </c>
      <c r="L120" s="98">
        <f>IFERROR(VLOOKUP($D120, V一般接種!$A:$G, L$4, FALSE), 0)</f>
        <v>0</v>
      </c>
      <c r="M120" s="98">
        <f>IFERROR(VLOOKUP($D120, V一般接種!$A:$G, M$4, FALSE), 0)</f>
        <v>575156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520021</v>
      </c>
      <c r="C121" s="50">
        <f t="shared" si="5"/>
        <v>570670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438774</v>
      </c>
      <c r="K121" s="98">
        <f>IFERROR(VLOOKUP($D121, V一般接種!$A:$G, K$4, FALSE), 0)</f>
        <v>81247</v>
      </c>
      <c r="L121" s="98">
        <f>IFERROR(VLOOKUP($D121, V一般接種!$A:$G, L$4, FALSE), 0)</f>
        <v>0</v>
      </c>
      <c r="M121" s="98">
        <f>IFERROR(VLOOKUP($D121, V一般接種!$A:$G, M$4, FALSE), 0)</f>
        <v>570670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511690</v>
      </c>
      <c r="C122" s="50">
        <f t="shared" si="5"/>
        <v>560326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425211</v>
      </c>
      <c r="K122" s="98">
        <f>IFERROR(VLOOKUP($D122, V一般接種!$A:$G, K$4, FALSE), 0)</f>
        <v>86479</v>
      </c>
      <c r="L122" s="98">
        <f>IFERROR(VLOOKUP($D122, V一般接種!$A:$G, L$4, FALSE), 0)</f>
        <v>0</v>
      </c>
      <c r="M122" s="98">
        <f>IFERROR(VLOOKUP($D122, V一般接種!$A:$G, M$4, FALSE), 0)</f>
        <v>560326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526514</v>
      </c>
      <c r="C123" s="50">
        <f t="shared" si="5"/>
        <v>587993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448428</v>
      </c>
      <c r="K123" s="98">
        <f>IFERROR(VLOOKUP($D123, V一般接種!$A:$G, K$4, FALSE), 0)</f>
        <v>78086</v>
      </c>
      <c r="L123" s="98">
        <f>IFERROR(VLOOKUP($D123, V一般接種!$A:$G, L$4, FALSE), 0)</f>
        <v>0</v>
      </c>
      <c r="M123" s="98">
        <f>IFERROR(VLOOKUP($D123, V一般接種!$A:$G, M$4, FALSE), 0)</f>
        <v>587993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657527</v>
      </c>
      <c r="C124" s="50">
        <f t="shared" si="5"/>
        <v>607915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562568</v>
      </c>
      <c r="K124" s="98">
        <f>IFERROR(VLOOKUP($D124, V一般接種!$A:$G, K$4, FALSE), 0)</f>
        <v>94959</v>
      </c>
      <c r="L124" s="98">
        <f>IFERROR(VLOOKUP($D124, V一般接種!$A:$G, L$4, FALSE), 0)</f>
        <v>0</v>
      </c>
      <c r="M124" s="98">
        <f>IFERROR(VLOOKUP($D124, V一般接種!$A:$G, M$4, FALSE), 0)</f>
        <v>607915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-3918588</v>
      </c>
      <c r="C125" s="50">
        <f t="shared" si="5"/>
        <v>-322450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480227</v>
      </c>
      <c r="K125" s="98">
        <f>IFERROR(VLOOKUP($D125, V一般接種!$A:$G, K$4, FALSE), 0)</f>
        <v>96226</v>
      </c>
      <c r="L125" s="98">
        <f>IFERROR(VLOOKUP($D125, V一般接種!$A:$G, L$4, FALSE), 0)</f>
        <v>0</v>
      </c>
      <c r="M125" s="98">
        <f>IFERROR(VLOOKUP($D125, V一般接種!$A:$G, M$4, FALSE), 0)</f>
        <v>429768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155178</v>
      </c>
      <c r="C126" s="50">
        <f t="shared" si="5"/>
        <v>96901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99470</v>
      </c>
      <c r="K126" s="98">
        <f>IFERROR(VLOOKUP($D126, V一般接種!$A:$G, K$4, FALSE), 0)</f>
        <v>55708</v>
      </c>
      <c r="L126" s="98">
        <f>IFERROR(VLOOKUP($D126, V一般接種!$A:$G, L$4, FALSE), 0)</f>
        <v>0</v>
      </c>
      <c r="M126" s="98">
        <f>IFERROR(VLOOKUP($D126, V一般接種!$A:$G, M$4, FALSE), 0)</f>
        <v>96901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446842</v>
      </c>
      <c r="C127" s="50">
        <f t="shared" si="5"/>
        <v>545259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374475</v>
      </c>
      <c r="K127" s="98">
        <f>IFERROR(VLOOKUP($D127, V一般接種!$A:$G, K$4, FALSE), 0)</f>
        <v>72367</v>
      </c>
      <c r="L127" s="98">
        <f>IFERROR(VLOOKUP($D127, V一般接種!$A:$G, L$4, FALSE), 0)</f>
        <v>0</v>
      </c>
      <c r="M127" s="98">
        <f>IFERROR(VLOOKUP($D127, V一般接種!$A:$G, M$4, FALSE), 0)</f>
        <v>545259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461424</v>
      </c>
      <c r="C128" s="50">
        <f t="shared" si="5"/>
        <v>475799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388687</v>
      </c>
      <c r="K128" s="98">
        <f>IFERROR(VLOOKUP($D128, V一般接種!$A:$G, K$4, FALSE), 0)</f>
        <v>72737</v>
      </c>
      <c r="L128" s="98">
        <f>IFERROR(VLOOKUP($D128, V一般接種!$A:$G, L$4, FALSE), 0)</f>
        <v>0</v>
      </c>
      <c r="M128" s="98">
        <f>IFERROR(VLOOKUP($D128, V一般接種!$A:$G, M$4, FALSE), 0)</f>
        <v>475799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452898</v>
      </c>
      <c r="C129" s="50">
        <f t="shared" si="5"/>
        <v>217509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380007</v>
      </c>
      <c r="K129" s="98">
        <f>IFERROR(VLOOKUP($D129, V一般接種!$A:$G, K$4, FALSE), 0)</f>
        <v>72891</v>
      </c>
      <c r="L129" s="98">
        <f>IFERROR(VLOOKUP($D129, V一般接種!$A:$G, L$4, FALSE), 0)</f>
        <v>0</v>
      </c>
      <c r="M129" s="98">
        <f>IFERROR(VLOOKUP($D129, V一般接種!$A:$G, M$4, FALSE), 0)</f>
        <v>217509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313382</v>
      </c>
      <c r="C130" s="50">
        <f t="shared" si="5"/>
        <v>127712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249428</v>
      </c>
      <c r="K130" s="98">
        <f>IFERROR(VLOOKUP($D130, V一般接種!$A:$G, K$4, FALSE), 0)</f>
        <v>63954</v>
      </c>
      <c r="L130" s="98">
        <f>IFERROR(VLOOKUP($D130, V一般接種!$A:$G, L$4, FALSE), 0)</f>
        <v>0</v>
      </c>
      <c r="M130" s="98">
        <f>IFERROR(VLOOKUP($D130, V一般接種!$A:$G, M$4, FALSE), 0)</f>
        <v>127712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332710</v>
      </c>
      <c r="C131" s="50">
        <f t="shared" si="5"/>
        <v>240211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255501</v>
      </c>
      <c r="K131" s="98">
        <f>IFERROR(VLOOKUP($D131, V一般接種!$A:$G, K$4, FALSE), 0)</f>
        <v>77209</v>
      </c>
      <c r="L131" s="98">
        <f>IFERROR(VLOOKUP($D131, V一般接種!$A:$G, L$4, FALSE), 0)</f>
        <v>0</v>
      </c>
      <c r="M131" s="98">
        <f>IFERROR(VLOOKUP($D131, V一般接種!$A:$G, M$4, FALSE), 0)</f>
        <v>240211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-7114760</v>
      </c>
      <c r="C132" s="50">
        <f t="shared" si="5"/>
        <v>-2498711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268029</v>
      </c>
      <c r="K132" s="98">
        <f>IFERROR(VLOOKUP($D132, V一般接種!$A:$G, K$4, FALSE), 0)</f>
        <v>83128</v>
      </c>
      <c r="L132" s="98">
        <f>IFERROR(VLOOKUP($D132, V一般接種!$A:$G, L$4, FALSE), 0)</f>
        <v>0</v>
      </c>
      <c r="M132" s="98">
        <f>IFERROR(VLOOKUP($D132, V一般接種!$A:$G, M$4, FALSE), 0)</f>
        <v>237367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389436</v>
      </c>
      <c r="C133" s="50">
        <f t="shared" si="5"/>
        <v>331352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326012</v>
      </c>
      <c r="K133" s="98">
        <f>IFERROR(VLOOKUP($D133, V一般接種!$A:$G, K$4, FALSE), 0)</f>
        <v>63424</v>
      </c>
      <c r="L133" s="98">
        <f>IFERROR(VLOOKUP($D133, V一般接種!$A:$G, L$4, FALSE), 0)</f>
        <v>0</v>
      </c>
      <c r="M133" s="98">
        <f>IFERROR(VLOOKUP($D133, V一般接種!$A:$G, M$4, FALSE), 0)</f>
        <v>331352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486686</v>
      </c>
      <c r="C134" s="50">
        <f t="shared" si="5"/>
        <v>409420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419539</v>
      </c>
      <c r="K134" s="98">
        <f>IFERROR(VLOOKUP($D134, V一般接種!$A:$G, K$4, FALSE), 0)</f>
        <v>67147</v>
      </c>
      <c r="L134" s="98">
        <f>IFERROR(VLOOKUP($D134, V一般接種!$A:$G, L$4, FALSE), 0)</f>
        <v>0</v>
      </c>
      <c r="M134" s="98">
        <f>IFERROR(VLOOKUP($D134, V一般接種!$A:$G, M$4, FALSE), 0)</f>
        <v>409420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508411</v>
      </c>
      <c r="C135" s="50">
        <f t="shared" si="5"/>
        <v>398402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441179</v>
      </c>
      <c r="K135" s="98">
        <f>IFERROR(VLOOKUP($D135, V一般接種!$A:$G, K$4, FALSE), 0)</f>
        <v>67232</v>
      </c>
      <c r="L135" s="98">
        <f>IFERROR(VLOOKUP($D135, V一般接種!$A:$G, L$4, FALSE), 0)</f>
        <v>0</v>
      </c>
      <c r="M135" s="98">
        <f>IFERROR(VLOOKUP($D135, V一般接種!$A:$G, M$4, FALSE), 0)</f>
        <v>398402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499694</v>
      </c>
      <c r="C136" s="50">
        <f t="shared" ref="C136:C199" si="8">IF($D136="", "", H136+I136+L136+M136+O136-Q136)</f>
        <v>383501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424639</v>
      </c>
      <c r="K136" s="98">
        <f>IFERROR(VLOOKUP($D136, V一般接種!$A:$G, K$4, FALSE), 0)</f>
        <v>75055</v>
      </c>
      <c r="L136" s="98">
        <f>IFERROR(VLOOKUP($D136, V一般接種!$A:$G, L$4, FALSE), 0)</f>
        <v>0</v>
      </c>
      <c r="M136" s="98">
        <f>IFERROR(VLOOKUP($D136, V一般接種!$A:$G, M$4, FALSE), 0)</f>
        <v>383501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512192</v>
      </c>
      <c r="C137" s="50">
        <f t="shared" si="8"/>
        <v>413830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447922</v>
      </c>
      <c r="K137" s="98">
        <f>IFERROR(VLOOKUP($D137, V一般接種!$A:$G, K$4, FALSE), 0)</f>
        <v>64270</v>
      </c>
      <c r="L137" s="98">
        <f>IFERROR(VLOOKUP($D137, V一般接種!$A:$G, L$4, FALSE), 0)</f>
        <v>0</v>
      </c>
      <c r="M137" s="98">
        <f>IFERROR(VLOOKUP($D137, V一般接種!$A:$G, M$4, FALSE), 0)</f>
        <v>413830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612740</v>
      </c>
      <c r="C138" s="50">
        <f t="shared" si="8"/>
        <v>474906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533099</v>
      </c>
      <c r="K138" s="98">
        <f>IFERROR(VLOOKUP($D138, V一般接種!$A:$G, K$4, FALSE), 0)</f>
        <v>79641</v>
      </c>
      <c r="L138" s="98">
        <f>IFERROR(VLOOKUP($D138, V一般接種!$A:$G, L$4, FALSE), 0)</f>
        <v>35</v>
      </c>
      <c r="M138" s="98">
        <f>IFERROR(VLOOKUP($D138, V一般接種!$A:$G, M$4, FALSE), 0)</f>
        <v>474871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-2872645</v>
      </c>
      <c r="C139" s="50">
        <f t="shared" si="8"/>
        <v>-675368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463584</v>
      </c>
      <c r="K139" s="98">
        <f>IFERROR(VLOOKUP($D139, V一般接種!$A:$G, K$4, FALSE), 0)</f>
        <v>82026</v>
      </c>
      <c r="L139" s="98">
        <f>IFERROR(VLOOKUP($D139, V一般接種!$A:$G, L$4, FALSE), 0)</f>
        <v>0</v>
      </c>
      <c r="M139" s="98">
        <f>IFERROR(VLOOKUP($D139, V一般接種!$A:$G, M$4, FALSE), 0)</f>
        <v>411441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10431833</v>
      </c>
      <c r="Q139" s="98">
        <f>SUMIF(V重複!$C:$C, 'Conv-vaccine'!$D139, V重複!G:G)</f>
        <v>6102233</v>
      </c>
    </row>
    <row r="140" spans="1:17" x14ac:dyDescent="0.55000000000000004">
      <c r="A140" s="95">
        <f t="shared" si="6"/>
        <v>44431</v>
      </c>
      <c r="B140" s="50">
        <f t="shared" si="7"/>
        <v>416953</v>
      </c>
      <c r="C140" s="50">
        <f t="shared" si="8"/>
        <v>356994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354298</v>
      </c>
      <c r="K140" s="98">
        <f>IFERROR(VLOOKUP($D140, V一般接種!$A:$G, K$4, FALSE), 0)</f>
        <v>62655</v>
      </c>
      <c r="L140" s="98">
        <f>IFERROR(VLOOKUP($D140, V一般接種!$A:$G, L$4, FALSE), 0)</f>
        <v>530</v>
      </c>
      <c r="M140" s="98">
        <f>IFERROR(VLOOKUP($D140, V一般接種!$A:$G, M$4, FALSE), 0)</f>
        <v>356464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431828</v>
      </c>
      <c r="C141" s="50">
        <f t="shared" si="8"/>
        <v>349484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361849</v>
      </c>
      <c r="K141" s="98">
        <f>IFERROR(VLOOKUP($D141, V一般接種!$A:$G, K$4, FALSE), 0)</f>
        <v>69979</v>
      </c>
      <c r="L141" s="98">
        <f>IFERROR(VLOOKUP($D141, V一般接種!$A:$G, L$4, FALSE), 0)</f>
        <v>526</v>
      </c>
      <c r="M141" s="98">
        <f>IFERROR(VLOOKUP($D141, V一般接種!$A:$G, M$4, FALSE), 0)</f>
        <v>348958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395737</v>
      </c>
      <c r="C142" s="50">
        <f t="shared" si="8"/>
        <v>318147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330004</v>
      </c>
      <c r="K142" s="98">
        <f>IFERROR(VLOOKUP($D142, V一般接種!$A:$G, K$4, FALSE), 0)</f>
        <v>65733</v>
      </c>
      <c r="L142" s="98">
        <f>IFERROR(VLOOKUP($D142, V一般接種!$A:$G, L$4, FALSE), 0)</f>
        <v>1516</v>
      </c>
      <c r="M142" s="98">
        <f>IFERROR(VLOOKUP($D142, V一般接種!$A:$G, M$4, FALSE), 0)</f>
        <v>316631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298526</v>
      </c>
      <c r="C143" s="50">
        <f t="shared" si="8"/>
        <v>230328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250221</v>
      </c>
      <c r="K143" s="98">
        <f>IFERROR(VLOOKUP($D143, V一般接種!$A:$G, K$4, FALSE), 0)</f>
        <v>48305</v>
      </c>
      <c r="L143" s="98">
        <f>IFERROR(VLOOKUP($D143, V一般接種!$A:$G, L$4, FALSE), 0)</f>
        <v>1552</v>
      </c>
      <c r="M143" s="98">
        <f>IFERROR(VLOOKUP($D143, V一般接種!$A:$G, M$4, FALSE), 0)</f>
        <v>228776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0</v>
      </c>
      <c r="C144" s="50">
        <f t="shared" si="8"/>
        <v>0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0</v>
      </c>
      <c r="K144" s="98">
        <f>IFERROR(VLOOKUP($D144, V一般接種!$A:$G, K$4, FALSE), 0)</f>
        <v>0</v>
      </c>
      <c r="L144" s="98">
        <f>IFERROR(VLOOKUP($D144, V一般接種!$A:$G, L$4, FALSE), 0)</f>
        <v>0</v>
      </c>
      <c r="M144" s="98">
        <f>IFERROR(VLOOKUP($D144, V一般接種!$A:$G, M$4, FALSE), 0)</f>
        <v>0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0</v>
      </c>
      <c r="C145" s="50">
        <f t="shared" si="8"/>
        <v>0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0</v>
      </c>
      <c r="K145" s="98">
        <f>IFERROR(VLOOKUP($D145, V一般接種!$A:$G, K$4, FALSE), 0)</f>
        <v>0</v>
      </c>
      <c r="L145" s="98">
        <f>IFERROR(VLOOKUP($D145, V一般接種!$A:$G, L$4, FALSE), 0)</f>
        <v>0</v>
      </c>
      <c r="M145" s="98">
        <f>IFERROR(VLOOKUP($D145, V一般接種!$A:$G, M$4, FALSE), 0)</f>
        <v>0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0</v>
      </c>
      <c r="C146" s="50">
        <f t="shared" si="8"/>
        <v>0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0</v>
      </c>
      <c r="K146" s="98">
        <f>IFERROR(VLOOKUP($D146, V一般接種!$A:$G, K$4, FALSE), 0)</f>
        <v>0</v>
      </c>
      <c r="L146" s="98">
        <f>IFERROR(VLOOKUP($D146, V一般接種!$A:$G, L$4, FALSE), 0)</f>
        <v>0</v>
      </c>
      <c r="M146" s="98">
        <f>IFERROR(VLOOKUP($D146, V一般接種!$A:$G, M$4, FALSE), 0)</f>
        <v>0</v>
      </c>
      <c r="N146" s="98">
        <f>SUMIF(V職域接種!$C:$C, 'Conv-vaccine'!$D146, V職域接種!F:F)</f>
        <v>0</v>
      </c>
      <c r="O146" s="98">
        <f>SUMIF(V職域接種!$C:$C, 'Conv-vaccine'!$D146, V職域接種!G:G)</f>
        <v>0</v>
      </c>
      <c r="P146" s="98">
        <f>SUMIF(V重複!$C:$C, 'Conv-vaccine'!$D146, V重複!F:F)</f>
        <v>0</v>
      </c>
      <c r="Q146" s="98">
        <f>SUMIF(V重複!$C:$C, 'Conv-vaccine'!$D146, V重複!G:G)</f>
        <v>0</v>
      </c>
    </row>
    <row r="147" spans="1:17" x14ac:dyDescent="0.55000000000000004">
      <c r="A147" s="95">
        <f t="shared" si="6"/>
        <v>44438</v>
      </c>
      <c r="B147" s="50">
        <f t="shared" si="7"/>
        <v>0</v>
      </c>
      <c r="C147" s="50">
        <f t="shared" si="8"/>
        <v>0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0</v>
      </c>
      <c r="K147" s="98">
        <f>IFERROR(VLOOKUP($D147, V一般接種!$A:$G, K$4, FALSE), 0)</f>
        <v>0</v>
      </c>
      <c r="L147" s="98">
        <f>IFERROR(VLOOKUP($D147, V一般接種!$A:$G, L$4, FALSE), 0)</f>
        <v>0</v>
      </c>
      <c r="M147" s="98">
        <f>IFERROR(VLOOKUP($D147, V一般接種!$A:$G, M$4, FALSE), 0)</f>
        <v>0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0</v>
      </c>
      <c r="C148" s="50">
        <f t="shared" si="8"/>
        <v>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0</v>
      </c>
      <c r="K148" s="98">
        <f>IFERROR(VLOOKUP($D148, V一般接種!$A:$G, K$4, FALSE), 0)</f>
        <v>0</v>
      </c>
      <c r="L148" s="98">
        <f>IFERROR(VLOOKUP($D148, V一般接種!$A:$G, L$4, FALSE), 0)</f>
        <v>0</v>
      </c>
      <c r="M148" s="98">
        <f>IFERROR(VLOOKUP($D148, V一般接種!$A:$G, M$4, FALSE), 0)</f>
        <v>0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0</v>
      </c>
      <c r="C149" s="50">
        <f t="shared" si="8"/>
        <v>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0</v>
      </c>
      <c r="K149" s="98">
        <f>IFERROR(VLOOKUP($D149, V一般接種!$A:$G, K$4, FALSE), 0)</f>
        <v>0</v>
      </c>
      <c r="L149" s="98">
        <f>IFERROR(VLOOKUP($D149, V一般接種!$A:$G, L$4, FALSE), 0)</f>
        <v>0</v>
      </c>
      <c r="M149" s="98">
        <f>IFERROR(VLOOKUP($D149, V一般接種!$A:$G, M$4, FALSE), 0)</f>
        <v>0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46"/>
  <sheetViews>
    <sheetView workbookViewId="0">
      <selection sqref="A1:XFD1048576"/>
    </sheetView>
  </sheetViews>
  <sheetFormatPr defaultRowHeight="18" x14ac:dyDescent="0.55000000000000004"/>
  <cols>
    <col min="1" max="1" width="11.75" style="66" customWidth="1"/>
    <col min="2" max="2" width="5" style="66" customWidth="1"/>
    <col min="3" max="3" width="11.5" style="66" bestFit="1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TEXT(MAX(A3:A143)+1,"m月d日") &amp; "公表時点）"</f>
        <v>（8月27日公表時点）</v>
      </c>
    </row>
    <row r="3" spans="1:15" x14ac:dyDescent="0.55000000000000004">
      <c r="A3" s="144" t="s">
        <v>323</v>
      </c>
      <c r="B3" s="144" t="s">
        <v>297</v>
      </c>
      <c r="C3" s="144" t="s">
        <v>298</v>
      </c>
      <c r="D3" s="145" t="s">
        <v>324</v>
      </c>
      <c r="E3" s="145"/>
      <c r="F3" s="145"/>
      <c r="G3" s="145"/>
      <c r="H3" s="145"/>
      <c r="I3" s="145"/>
      <c r="J3" s="145" t="s">
        <v>325</v>
      </c>
      <c r="K3" s="145"/>
      <c r="L3" s="145"/>
      <c r="M3" s="145"/>
      <c r="N3" s="145"/>
      <c r="O3" s="145"/>
    </row>
    <row r="4" spans="1:15" x14ac:dyDescent="0.55000000000000004">
      <c r="A4" s="144"/>
      <c r="B4" s="144"/>
      <c r="C4" s="144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4"/>
      <c r="B5" s="144"/>
      <c r="C5" s="144"/>
      <c r="D5" s="115" t="s">
        <v>301</v>
      </c>
      <c r="E5" s="115" t="s">
        <v>302</v>
      </c>
      <c r="F5" s="115" t="s">
        <v>360</v>
      </c>
      <c r="G5" s="115" t="s">
        <v>301</v>
      </c>
      <c r="H5" s="115" t="s">
        <v>302</v>
      </c>
      <c r="I5" s="115" t="s">
        <v>360</v>
      </c>
      <c r="J5" s="115" t="s">
        <v>301</v>
      </c>
      <c r="K5" s="115" t="s">
        <v>302</v>
      </c>
      <c r="L5" s="115" t="s">
        <v>360</v>
      </c>
      <c r="M5" s="115" t="s">
        <v>301</v>
      </c>
      <c r="N5" s="115" t="s">
        <v>302</v>
      </c>
      <c r="O5" s="115" t="s">
        <v>360</v>
      </c>
    </row>
    <row r="6" spans="1:15" x14ac:dyDescent="0.55000000000000004">
      <c r="A6" s="142" t="s">
        <v>287</v>
      </c>
      <c r="B6" s="143"/>
      <c r="C6" s="62">
        <f t="shared" ref="C6:C11" ca="1" si="0">SUM(D6:I6)</f>
        <v>105978569</v>
      </c>
      <c r="D6" s="62">
        <f ca="1">SUM(OFFSET(D$6,1,0,MAX($A$6:$A143)-DATE(2021,4,12)+1,1))</f>
        <v>51892895</v>
      </c>
      <c r="E6" s="62">
        <f ca="1">SUM(OFFSET(E$6,1,0,MAX($A$6:$A143)-DATE(2021,4,12)+1,1))</f>
        <v>7433005</v>
      </c>
      <c r="F6" s="62">
        <f ca="1">SUM(OFFSET(F$6,1,0,MAX($A$6:$A143)-DATE(2021,4,12)+1,1))</f>
        <v>4159</v>
      </c>
      <c r="G6" s="62">
        <f ca="1">SUM(OFFSET(G$6,1,0,MAX($A$6:$A143)-DATE(2021,4,12)+1,1))</f>
        <v>42225730</v>
      </c>
      <c r="H6" s="62">
        <f ca="1">SUM(OFFSET(H$6,1,0,MAX($A$6:$A143)-DATE(2021,4,12)+1,1))</f>
        <v>4422777</v>
      </c>
      <c r="I6" s="62">
        <f ca="1">SUM(OFFSET(I$6,1,0,MAX($A$6:$A143)-DATE(2021,4,12)+1,1))</f>
        <v>3</v>
      </c>
      <c r="J6" s="62">
        <f ca="1">SUM(OFFSET(J$6,1,0,MAX($A$6:$A143)-DATE(2021,4,12)+1,1))</f>
        <v>30831638</v>
      </c>
      <c r="K6" s="62">
        <f ca="1">SUM(OFFSET(K$6,1,0,MAX($A$6:$A143)-DATE(2021,4,12)+1,1))</f>
        <v>858768</v>
      </c>
      <c r="L6" s="62">
        <f ca="1">SUM(OFFSET(L$6,1,0,MAX($A$6:$A143)-DATE(2021,4,12)+1,1))</f>
        <v>131</v>
      </c>
      <c r="M6" s="62">
        <f ca="1">SUM(OFFSET(M$6,1,0,MAX($A$6:$A143)-DATE(2021,4,12)+1,1))</f>
        <v>30012366</v>
      </c>
      <c r="N6" s="62">
        <f ca="1">SUM(OFFSET(N$6,1,0,MAX($A$6:$A143)-DATE(2021,4,12)+1,1))</f>
        <v>822781</v>
      </c>
      <c r="O6" s="62">
        <f ca="1">SUM(OFFSET(O$6,1,0,MAX($A$6:$A143)-DATE(2021,4,12)+1,1))</f>
        <v>1</v>
      </c>
    </row>
    <row r="7" spans="1:15" x14ac:dyDescent="0.55000000000000004">
      <c r="A7" s="117">
        <v>44434</v>
      </c>
      <c r="B7" s="105" t="str">
        <f t="shared" ref="B7:B64" si="1">"(" &amp; TEXT(A7,"aaa") &amp; ")"</f>
        <v>(木)</v>
      </c>
      <c r="C7" s="62">
        <f t="shared" si="0"/>
        <v>574505</v>
      </c>
      <c r="D7" s="62">
        <v>250221</v>
      </c>
      <c r="E7" s="62">
        <v>48305</v>
      </c>
      <c r="F7" s="62">
        <v>1552</v>
      </c>
      <c r="G7" s="62">
        <v>228776</v>
      </c>
      <c r="H7" s="62">
        <v>45650</v>
      </c>
      <c r="I7" s="62">
        <v>1</v>
      </c>
      <c r="J7" s="62">
        <v>9694</v>
      </c>
      <c r="K7" s="62">
        <v>396</v>
      </c>
      <c r="L7" s="62">
        <v>35</v>
      </c>
      <c r="M7" s="62">
        <v>22040</v>
      </c>
      <c r="N7" s="62">
        <v>601</v>
      </c>
      <c r="O7" s="62">
        <v>0</v>
      </c>
    </row>
    <row r="8" spans="1:15" x14ac:dyDescent="0.55000000000000004">
      <c r="A8" s="117">
        <v>44433</v>
      </c>
      <c r="B8" s="105" t="str">
        <f t="shared" si="1"/>
        <v>(水)</v>
      </c>
      <c r="C8" s="62">
        <f t="shared" si="0"/>
        <v>782474</v>
      </c>
      <c r="D8" s="62">
        <v>330004</v>
      </c>
      <c r="E8" s="62">
        <v>65733</v>
      </c>
      <c r="F8" s="62">
        <v>1516</v>
      </c>
      <c r="G8" s="62">
        <v>316631</v>
      </c>
      <c r="H8" s="62">
        <v>68590</v>
      </c>
      <c r="I8" s="62">
        <v>0</v>
      </c>
      <c r="J8" s="62">
        <v>13745</v>
      </c>
      <c r="K8" s="62">
        <v>489</v>
      </c>
      <c r="L8" s="62">
        <v>44</v>
      </c>
      <c r="M8" s="62">
        <v>29380</v>
      </c>
      <c r="N8" s="62">
        <v>751</v>
      </c>
      <c r="O8" s="62">
        <v>0</v>
      </c>
    </row>
    <row r="9" spans="1:15" x14ac:dyDescent="0.55000000000000004">
      <c r="A9" s="117">
        <v>44432</v>
      </c>
      <c r="B9" s="105" t="str">
        <f t="shared" si="1"/>
        <v>(火)</v>
      </c>
      <c r="C9" s="62">
        <f t="shared" si="0"/>
        <v>856230</v>
      </c>
      <c r="D9" s="62">
        <v>361849</v>
      </c>
      <c r="E9" s="62">
        <v>69979</v>
      </c>
      <c r="F9" s="62">
        <v>526</v>
      </c>
      <c r="G9" s="62">
        <v>348958</v>
      </c>
      <c r="H9" s="62">
        <v>74917</v>
      </c>
      <c r="I9" s="62">
        <v>1</v>
      </c>
      <c r="J9" s="62">
        <v>17756</v>
      </c>
      <c r="K9" s="62">
        <v>588</v>
      </c>
      <c r="L9" s="62">
        <v>21</v>
      </c>
      <c r="M9" s="62">
        <v>39649</v>
      </c>
      <c r="N9" s="62">
        <v>1955</v>
      </c>
      <c r="O9" s="62">
        <v>0</v>
      </c>
    </row>
    <row r="10" spans="1:15" x14ac:dyDescent="0.55000000000000004">
      <c r="A10" s="117">
        <v>44431</v>
      </c>
      <c r="B10" s="105" t="str">
        <f t="shared" si="1"/>
        <v>(月)</v>
      </c>
      <c r="C10" s="62">
        <f t="shared" si="0"/>
        <v>860869</v>
      </c>
      <c r="D10" s="62">
        <v>354298</v>
      </c>
      <c r="E10" s="62">
        <v>62655</v>
      </c>
      <c r="F10" s="62">
        <v>530</v>
      </c>
      <c r="G10" s="62">
        <v>356464</v>
      </c>
      <c r="H10" s="62">
        <v>86921</v>
      </c>
      <c r="I10" s="62">
        <v>1</v>
      </c>
      <c r="J10" s="62">
        <v>17814</v>
      </c>
      <c r="K10" s="62">
        <v>553</v>
      </c>
      <c r="L10" s="62">
        <v>29</v>
      </c>
      <c r="M10" s="62">
        <v>45781</v>
      </c>
      <c r="N10" s="62">
        <v>2577</v>
      </c>
      <c r="O10" s="67">
        <v>1</v>
      </c>
    </row>
    <row r="11" spans="1:15" x14ac:dyDescent="0.55000000000000004">
      <c r="A11" s="117">
        <v>44430</v>
      </c>
      <c r="B11" s="105" t="str">
        <f t="shared" si="1"/>
        <v>(日)</v>
      </c>
      <c r="C11" s="62">
        <f t="shared" si="0"/>
        <v>1048111</v>
      </c>
      <c r="D11" s="62">
        <v>463584</v>
      </c>
      <c r="E11" s="62">
        <v>82026</v>
      </c>
      <c r="F11" s="62">
        <v>0</v>
      </c>
      <c r="G11" s="62">
        <v>411441</v>
      </c>
      <c r="H11" s="62">
        <v>91060</v>
      </c>
      <c r="I11" s="62">
        <v>0</v>
      </c>
      <c r="J11" s="62">
        <v>10372</v>
      </c>
      <c r="K11" s="62">
        <v>731</v>
      </c>
      <c r="L11" s="62">
        <v>0</v>
      </c>
      <c r="M11" s="62">
        <v>30925</v>
      </c>
      <c r="N11" s="62">
        <v>4146</v>
      </c>
      <c r="O11" s="67">
        <v>0</v>
      </c>
    </row>
    <row r="12" spans="1:15" x14ac:dyDescent="0.55000000000000004">
      <c r="A12" s="117">
        <v>44429</v>
      </c>
      <c r="B12" s="105" t="str">
        <f t="shared" si="1"/>
        <v>(土)</v>
      </c>
      <c r="C12" s="62">
        <f t="shared" ref="C12:C75" si="2">SUM(D12:I12)</f>
        <v>1183321</v>
      </c>
      <c r="D12" s="67">
        <v>533099</v>
      </c>
      <c r="E12" s="62">
        <v>79641</v>
      </c>
      <c r="F12" s="62">
        <v>35</v>
      </c>
      <c r="G12" s="62">
        <v>474871</v>
      </c>
      <c r="H12" s="62">
        <v>95675</v>
      </c>
      <c r="I12" s="62">
        <v>0</v>
      </c>
      <c r="J12" s="62">
        <v>13651</v>
      </c>
      <c r="K12" s="62">
        <v>619</v>
      </c>
      <c r="L12" s="62">
        <v>2</v>
      </c>
      <c r="M12" s="62">
        <v>54635</v>
      </c>
      <c r="N12" s="62">
        <v>4391</v>
      </c>
      <c r="O12" s="67">
        <v>0</v>
      </c>
    </row>
    <row r="13" spans="1:15" x14ac:dyDescent="0.55000000000000004">
      <c r="A13" s="117">
        <v>44428</v>
      </c>
      <c r="B13" s="105" t="str">
        <f t="shared" si="1"/>
        <v>(金)</v>
      </c>
      <c r="C13" s="62">
        <f t="shared" si="2"/>
        <v>1020756</v>
      </c>
      <c r="D13" s="62">
        <v>447922</v>
      </c>
      <c r="E13" s="62">
        <v>64270</v>
      </c>
      <c r="F13" s="62">
        <v>0</v>
      </c>
      <c r="G13" s="62">
        <v>413830</v>
      </c>
      <c r="H13" s="62">
        <v>94734</v>
      </c>
      <c r="I13" s="62">
        <v>0</v>
      </c>
      <c r="J13" s="62">
        <v>20131</v>
      </c>
      <c r="K13" s="62">
        <v>359</v>
      </c>
      <c r="L13" s="62">
        <v>0</v>
      </c>
      <c r="M13" s="62">
        <v>68155</v>
      </c>
      <c r="N13" s="62">
        <v>2437</v>
      </c>
      <c r="O13" s="67">
        <v>0</v>
      </c>
    </row>
    <row r="14" spans="1:15" x14ac:dyDescent="0.55000000000000004">
      <c r="A14" s="117">
        <v>44427</v>
      </c>
      <c r="B14" s="105" t="str">
        <f t="shared" si="1"/>
        <v>(木)</v>
      </c>
      <c r="C14" s="62">
        <f t="shared" si="2"/>
        <v>980939</v>
      </c>
      <c r="D14" s="62">
        <v>424639</v>
      </c>
      <c r="E14" s="62">
        <v>75055</v>
      </c>
      <c r="F14" s="62">
        <v>0</v>
      </c>
      <c r="G14" s="62">
        <v>383501</v>
      </c>
      <c r="H14" s="62">
        <v>97744</v>
      </c>
      <c r="I14" s="62">
        <v>0</v>
      </c>
      <c r="J14" s="62">
        <v>21253</v>
      </c>
      <c r="K14" s="62">
        <v>528</v>
      </c>
      <c r="L14" s="62">
        <v>0</v>
      </c>
      <c r="M14" s="62">
        <v>70627</v>
      </c>
      <c r="N14" s="62">
        <v>3206</v>
      </c>
      <c r="O14" s="67">
        <v>0</v>
      </c>
    </row>
    <row r="15" spans="1:15" x14ac:dyDescent="0.55000000000000004">
      <c r="A15" s="117">
        <v>44426</v>
      </c>
      <c r="B15" s="105" t="str">
        <f t="shared" si="1"/>
        <v>(水)</v>
      </c>
      <c r="C15" s="62">
        <f t="shared" si="2"/>
        <v>1019608</v>
      </c>
      <c r="D15" s="62">
        <v>441179</v>
      </c>
      <c r="E15" s="62">
        <v>67232</v>
      </c>
      <c r="F15" s="62">
        <v>0</v>
      </c>
      <c r="G15" s="62">
        <v>398402</v>
      </c>
      <c r="H15" s="62">
        <v>112795</v>
      </c>
      <c r="I15" s="62">
        <v>0</v>
      </c>
      <c r="J15" s="62">
        <v>24535</v>
      </c>
      <c r="K15" s="62">
        <v>622</v>
      </c>
      <c r="L15" s="62">
        <v>0</v>
      </c>
      <c r="M15" s="62">
        <v>78537</v>
      </c>
      <c r="N15" s="62">
        <v>3053</v>
      </c>
      <c r="O15" s="67">
        <v>0</v>
      </c>
    </row>
    <row r="16" spans="1:15" x14ac:dyDescent="0.55000000000000004">
      <c r="A16" s="117">
        <v>44425</v>
      </c>
      <c r="B16" s="105" t="str">
        <f t="shared" si="1"/>
        <v>(火)</v>
      </c>
      <c r="C16" s="62">
        <f t="shared" si="2"/>
        <v>1009371</v>
      </c>
      <c r="D16" s="62">
        <v>419539</v>
      </c>
      <c r="E16" s="62">
        <v>67147</v>
      </c>
      <c r="F16" s="62">
        <v>0</v>
      </c>
      <c r="G16" s="62">
        <v>409420</v>
      </c>
      <c r="H16" s="62">
        <v>113265</v>
      </c>
      <c r="I16" s="62">
        <v>0</v>
      </c>
      <c r="J16" s="62">
        <v>27826</v>
      </c>
      <c r="K16" s="62">
        <v>594</v>
      </c>
      <c r="L16" s="62">
        <v>0</v>
      </c>
      <c r="M16" s="62">
        <v>94265</v>
      </c>
      <c r="N16" s="62">
        <v>2512</v>
      </c>
      <c r="O16" s="67">
        <v>0</v>
      </c>
    </row>
    <row r="17" spans="1:15" x14ac:dyDescent="0.55000000000000004">
      <c r="A17" s="117">
        <v>44424</v>
      </c>
      <c r="B17" s="105" t="str">
        <f t="shared" si="1"/>
        <v>(月)</v>
      </c>
      <c r="C17" s="62">
        <f t="shared" si="2"/>
        <v>822515</v>
      </c>
      <c r="D17" s="62">
        <v>326012</v>
      </c>
      <c r="E17" s="62">
        <v>63424</v>
      </c>
      <c r="F17" s="62">
        <v>0</v>
      </c>
      <c r="G17" s="62">
        <v>331352</v>
      </c>
      <c r="H17" s="62">
        <v>101727</v>
      </c>
      <c r="I17" s="62">
        <v>0</v>
      </c>
      <c r="J17" s="62">
        <v>22319</v>
      </c>
      <c r="K17" s="62">
        <v>541</v>
      </c>
      <c r="L17" s="62">
        <v>0</v>
      </c>
      <c r="M17" s="62">
        <v>77291</v>
      </c>
      <c r="N17" s="62">
        <v>2507</v>
      </c>
      <c r="O17" s="67">
        <v>0</v>
      </c>
    </row>
    <row r="18" spans="1:15" x14ac:dyDescent="0.55000000000000004">
      <c r="A18" s="117">
        <v>44423</v>
      </c>
      <c r="B18" s="105" t="str">
        <f t="shared" si="1"/>
        <v>(日)</v>
      </c>
      <c r="C18" s="62">
        <f t="shared" si="2"/>
        <v>667574</v>
      </c>
      <c r="D18" s="62">
        <v>268029</v>
      </c>
      <c r="E18" s="62">
        <v>83128</v>
      </c>
      <c r="F18" s="62">
        <v>0</v>
      </c>
      <c r="G18" s="62">
        <v>237367</v>
      </c>
      <c r="H18" s="62">
        <v>79050</v>
      </c>
      <c r="I18" s="62">
        <v>0</v>
      </c>
      <c r="J18" s="62">
        <v>6982</v>
      </c>
      <c r="K18" s="62">
        <v>915</v>
      </c>
      <c r="L18" s="62">
        <v>0</v>
      </c>
      <c r="M18" s="62">
        <v>33941</v>
      </c>
      <c r="N18" s="62">
        <v>2257</v>
      </c>
      <c r="O18" s="67">
        <v>0</v>
      </c>
    </row>
    <row r="19" spans="1:15" x14ac:dyDescent="0.55000000000000004">
      <c r="A19" s="117">
        <v>44422</v>
      </c>
      <c r="B19" s="118" t="str">
        <f t="shared" si="1"/>
        <v>(土)</v>
      </c>
      <c r="C19" s="62">
        <f t="shared" si="2"/>
        <v>664689</v>
      </c>
      <c r="D19" s="62">
        <v>255501</v>
      </c>
      <c r="E19" s="62">
        <v>77209</v>
      </c>
      <c r="F19" s="62">
        <v>0</v>
      </c>
      <c r="G19" s="62">
        <v>240211</v>
      </c>
      <c r="H19" s="62">
        <v>91768</v>
      </c>
      <c r="I19" s="62">
        <v>0</v>
      </c>
      <c r="J19" s="62">
        <v>8100</v>
      </c>
      <c r="K19" s="62">
        <v>791</v>
      </c>
      <c r="L19" s="62">
        <v>0</v>
      </c>
      <c r="M19" s="62">
        <v>41731</v>
      </c>
      <c r="N19" s="62">
        <v>2365</v>
      </c>
      <c r="O19" s="67">
        <v>0</v>
      </c>
    </row>
    <row r="20" spans="1:15" x14ac:dyDescent="0.55000000000000004">
      <c r="A20" s="117">
        <v>44421</v>
      </c>
      <c r="B20" s="105" t="str">
        <f t="shared" si="1"/>
        <v>(金)</v>
      </c>
      <c r="C20" s="62">
        <f t="shared" si="2"/>
        <v>543419</v>
      </c>
      <c r="D20" s="62">
        <v>249428</v>
      </c>
      <c r="E20" s="62">
        <v>63954</v>
      </c>
      <c r="F20" s="62">
        <v>0</v>
      </c>
      <c r="G20" s="62">
        <v>127712</v>
      </c>
      <c r="H20" s="62">
        <v>102325</v>
      </c>
      <c r="I20" s="62">
        <v>0</v>
      </c>
      <c r="J20" s="62">
        <v>13355</v>
      </c>
      <c r="K20" s="62">
        <v>598</v>
      </c>
      <c r="L20" s="62">
        <v>0</v>
      </c>
      <c r="M20" s="62">
        <v>21943</v>
      </c>
      <c r="N20" s="62">
        <v>3133</v>
      </c>
      <c r="O20" s="67">
        <v>0</v>
      </c>
    </row>
    <row r="21" spans="1:15" x14ac:dyDescent="0.55000000000000004">
      <c r="A21" s="117">
        <v>44420</v>
      </c>
      <c r="B21" s="118" t="str">
        <f t="shared" si="1"/>
        <v>(木)</v>
      </c>
      <c r="C21" s="62">
        <f t="shared" si="2"/>
        <v>773799</v>
      </c>
      <c r="D21" s="62">
        <v>380007</v>
      </c>
      <c r="E21" s="62">
        <v>72891</v>
      </c>
      <c r="F21" s="62">
        <v>0</v>
      </c>
      <c r="G21" s="62">
        <v>217509</v>
      </c>
      <c r="H21" s="62">
        <v>103392</v>
      </c>
      <c r="I21" s="62">
        <v>0</v>
      </c>
      <c r="J21" s="62">
        <v>22756</v>
      </c>
      <c r="K21" s="62">
        <v>769</v>
      </c>
      <c r="L21" s="62">
        <v>0</v>
      </c>
      <c r="M21" s="62">
        <v>47080</v>
      </c>
      <c r="N21" s="62">
        <v>3345</v>
      </c>
      <c r="O21" s="67">
        <v>0</v>
      </c>
    </row>
    <row r="22" spans="1:15" x14ac:dyDescent="0.55000000000000004">
      <c r="A22" s="117">
        <v>44419</v>
      </c>
      <c r="B22" s="105" t="str">
        <f t="shared" si="1"/>
        <v>(水)</v>
      </c>
      <c r="C22" s="62">
        <f t="shared" si="2"/>
        <v>1056035</v>
      </c>
      <c r="D22" s="62">
        <v>388687</v>
      </c>
      <c r="E22" s="62">
        <v>72737</v>
      </c>
      <c r="F22" s="62">
        <v>0</v>
      </c>
      <c r="G22" s="62">
        <v>475799</v>
      </c>
      <c r="H22" s="62">
        <v>118812</v>
      </c>
      <c r="I22" s="62">
        <v>0</v>
      </c>
      <c r="J22" s="62">
        <v>25693</v>
      </c>
      <c r="K22" s="62">
        <v>696</v>
      </c>
      <c r="L22" s="62">
        <v>0</v>
      </c>
      <c r="M22" s="62">
        <v>132200</v>
      </c>
      <c r="N22" s="62">
        <v>2516</v>
      </c>
      <c r="O22" s="67">
        <v>0</v>
      </c>
    </row>
    <row r="23" spans="1:15" x14ac:dyDescent="0.55000000000000004">
      <c r="A23" s="117">
        <v>44418</v>
      </c>
      <c r="B23" s="118" t="str">
        <f t="shared" si="1"/>
        <v>(火)</v>
      </c>
      <c r="C23" s="62">
        <f t="shared" si="2"/>
        <v>1118937</v>
      </c>
      <c r="D23" s="62">
        <v>374475</v>
      </c>
      <c r="E23" s="62">
        <v>72367</v>
      </c>
      <c r="F23" s="62">
        <v>0</v>
      </c>
      <c r="G23" s="62">
        <v>545259</v>
      </c>
      <c r="H23" s="62">
        <v>126836</v>
      </c>
      <c r="I23" s="62">
        <v>0</v>
      </c>
      <c r="J23" s="62">
        <v>29376</v>
      </c>
      <c r="K23" s="62">
        <v>698</v>
      </c>
      <c r="L23" s="62">
        <v>0</v>
      </c>
      <c r="M23" s="62">
        <v>166572</v>
      </c>
      <c r="N23" s="62">
        <v>2915</v>
      </c>
      <c r="O23" s="67">
        <v>0</v>
      </c>
    </row>
    <row r="24" spans="1:15" x14ac:dyDescent="0.55000000000000004">
      <c r="A24" s="117">
        <v>44417</v>
      </c>
      <c r="B24" s="105" t="str">
        <f t="shared" si="1"/>
        <v>(月)</v>
      </c>
      <c r="C24" s="62">
        <f t="shared" si="2"/>
        <v>310899</v>
      </c>
      <c r="D24" s="62">
        <v>99470</v>
      </c>
      <c r="E24" s="62">
        <v>55708</v>
      </c>
      <c r="F24" s="62">
        <v>0</v>
      </c>
      <c r="G24" s="62">
        <v>96901</v>
      </c>
      <c r="H24" s="62">
        <v>58820</v>
      </c>
      <c r="I24" s="62">
        <v>0</v>
      </c>
      <c r="J24" s="62">
        <v>3297</v>
      </c>
      <c r="K24" s="62">
        <v>648</v>
      </c>
      <c r="L24" s="62">
        <v>0</v>
      </c>
      <c r="M24" s="62">
        <v>19575</v>
      </c>
      <c r="N24" s="62">
        <v>2001</v>
      </c>
      <c r="O24" s="67">
        <v>0</v>
      </c>
    </row>
    <row r="25" spans="1:15" x14ac:dyDescent="0.55000000000000004">
      <c r="A25" s="117">
        <v>44416</v>
      </c>
      <c r="B25" s="118" t="str">
        <f t="shared" si="1"/>
        <v>(日)</v>
      </c>
      <c r="C25" s="62">
        <f t="shared" si="2"/>
        <v>1116527</v>
      </c>
      <c r="D25" s="62">
        <v>480227</v>
      </c>
      <c r="E25" s="62">
        <v>96226</v>
      </c>
      <c r="F25" s="62">
        <v>0</v>
      </c>
      <c r="G25" s="62">
        <v>429768</v>
      </c>
      <c r="H25" s="62">
        <v>110306</v>
      </c>
      <c r="I25" s="62">
        <v>0</v>
      </c>
      <c r="J25" s="62">
        <v>16509</v>
      </c>
      <c r="K25" s="62">
        <v>1847</v>
      </c>
      <c r="L25" s="62">
        <v>0</v>
      </c>
      <c r="M25" s="62">
        <v>96142</v>
      </c>
      <c r="N25" s="62">
        <v>2423</v>
      </c>
      <c r="O25" s="67">
        <v>0</v>
      </c>
    </row>
    <row r="26" spans="1:15" x14ac:dyDescent="0.55000000000000004">
      <c r="A26" s="117">
        <v>44415</v>
      </c>
      <c r="B26" s="105" t="str">
        <f t="shared" si="1"/>
        <v>(土)</v>
      </c>
      <c r="C26" s="62">
        <f t="shared" si="2"/>
        <v>1405653</v>
      </c>
      <c r="D26" s="62">
        <v>562568</v>
      </c>
      <c r="E26" s="62">
        <v>94959</v>
      </c>
      <c r="F26" s="62">
        <v>0</v>
      </c>
      <c r="G26" s="62">
        <v>607915</v>
      </c>
      <c r="H26" s="62">
        <v>140211</v>
      </c>
      <c r="I26" s="62">
        <v>0</v>
      </c>
      <c r="J26" s="62">
        <v>25767</v>
      </c>
      <c r="K26" s="62">
        <v>1938</v>
      </c>
      <c r="L26" s="62">
        <v>0</v>
      </c>
      <c r="M26" s="62">
        <v>155974</v>
      </c>
      <c r="N26" s="62">
        <v>2443</v>
      </c>
      <c r="O26" s="67">
        <v>0</v>
      </c>
    </row>
    <row r="27" spans="1:15" x14ac:dyDescent="0.55000000000000004">
      <c r="A27" s="117">
        <v>44414</v>
      </c>
      <c r="B27" s="118" t="str">
        <f t="shared" si="1"/>
        <v>(金)</v>
      </c>
      <c r="C27" s="62">
        <f t="shared" si="2"/>
        <v>1264030</v>
      </c>
      <c r="D27" s="62">
        <v>448428</v>
      </c>
      <c r="E27" s="62">
        <v>78086</v>
      </c>
      <c r="F27" s="62">
        <v>0</v>
      </c>
      <c r="G27" s="62">
        <v>587993</v>
      </c>
      <c r="H27" s="62">
        <v>149523</v>
      </c>
      <c r="I27" s="62">
        <v>0</v>
      </c>
      <c r="J27" s="62">
        <v>33848</v>
      </c>
      <c r="K27" s="62">
        <v>695</v>
      </c>
      <c r="L27" s="62">
        <v>0</v>
      </c>
      <c r="M27" s="62">
        <v>205628</v>
      </c>
      <c r="N27" s="62">
        <v>2809</v>
      </c>
      <c r="O27" s="67">
        <v>0</v>
      </c>
    </row>
    <row r="28" spans="1:15" x14ac:dyDescent="0.55000000000000004">
      <c r="A28" s="117">
        <v>44413</v>
      </c>
      <c r="B28" s="105" t="str">
        <f t="shared" si="1"/>
        <v>(木)</v>
      </c>
      <c r="C28" s="62">
        <f t="shared" si="2"/>
        <v>1214288</v>
      </c>
      <c r="D28" s="62">
        <v>425211</v>
      </c>
      <c r="E28" s="62">
        <v>86479</v>
      </c>
      <c r="F28" s="62">
        <v>0</v>
      </c>
      <c r="G28" s="62">
        <v>560326</v>
      </c>
      <c r="H28" s="62">
        <v>142272</v>
      </c>
      <c r="I28" s="62">
        <v>0</v>
      </c>
      <c r="J28" s="62">
        <v>34685</v>
      </c>
      <c r="K28" s="62">
        <v>919</v>
      </c>
      <c r="L28" s="62">
        <v>0</v>
      </c>
      <c r="M28" s="62">
        <v>212780</v>
      </c>
      <c r="N28" s="62">
        <v>2909</v>
      </c>
      <c r="O28" s="67">
        <v>0</v>
      </c>
    </row>
    <row r="29" spans="1:15" x14ac:dyDescent="0.55000000000000004">
      <c r="A29" s="117">
        <v>44412</v>
      </c>
      <c r="B29" s="118" t="str">
        <f t="shared" si="1"/>
        <v>(水)</v>
      </c>
      <c r="C29" s="62">
        <f t="shared" si="2"/>
        <v>1225626</v>
      </c>
      <c r="D29" s="62">
        <v>438774</v>
      </c>
      <c r="E29" s="62">
        <v>81247</v>
      </c>
      <c r="F29" s="62">
        <v>0</v>
      </c>
      <c r="G29" s="62">
        <v>570670</v>
      </c>
      <c r="H29" s="62">
        <v>134935</v>
      </c>
      <c r="I29" s="62">
        <v>0</v>
      </c>
      <c r="J29" s="62">
        <v>38631</v>
      </c>
      <c r="K29" s="62">
        <v>916</v>
      </c>
      <c r="L29" s="62">
        <v>0</v>
      </c>
      <c r="M29" s="62">
        <v>230144</v>
      </c>
      <c r="N29" s="62">
        <v>2998</v>
      </c>
      <c r="O29" s="67">
        <v>0</v>
      </c>
    </row>
    <row r="30" spans="1:15" x14ac:dyDescent="0.55000000000000004">
      <c r="A30" s="117">
        <v>44411</v>
      </c>
      <c r="B30" s="105" t="str">
        <f t="shared" si="1"/>
        <v>(火)</v>
      </c>
      <c r="C30" s="62">
        <f t="shared" si="2"/>
        <v>1229675</v>
      </c>
      <c r="D30" s="62">
        <v>441984</v>
      </c>
      <c r="E30" s="62">
        <v>83409</v>
      </c>
      <c r="F30" s="62">
        <v>0</v>
      </c>
      <c r="G30" s="62">
        <v>575156</v>
      </c>
      <c r="H30" s="62">
        <v>129126</v>
      </c>
      <c r="I30" s="62">
        <v>0</v>
      </c>
      <c r="J30" s="62">
        <v>46838</v>
      </c>
      <c r="K30" s="62">
        <v>938</v>
      </c>
      <c r="L30" s="62">
        <v>0</v>
      </c>
      <c r="M30" s="62">
        <v>256786</v>
      </c>
      <c r="N30" s="62">
        <v>2862</v>
      </c>
      <c r="O30" s="67">
        <v>0</v>
      </c>
    </row>
    <row r="31" spans="1:15" x14ac:dyDescent="0.55000000000000004">
      <c r="A31" s="117">
        <v>44410</v>
      </c>
      <c r="B31" s="118" t="str">
        <f t="shared" si="1"/>
        <v>(月)</v>
      </c>
      <c r="C31" s="62">
        <f t="shared" si="2"/>
        <v>1176771</v>
      </c>
      <c r="D31" s="62">
        <v>422276</v>
      </c>
      <c r="E31" s="62">
        <v>85121</v>
      </c>
      <c r="F31" s="62">
        <v>0</v>
      </c>
      <c r="G31" s="62">
        <v>543763</v>
      </c>
      <c r="H31" s="62">
        <v>125611</v>
      </c>
      <c r="I31" s="62">
        <v>0</v>
      </c>
      <c r="J31" s="62">
        <v>50043</v>
      </c>
      <c r="K31" s="62">
        <v>970</v>
      </c>
      <c r="L31" s="62">
        <v>0</v>
      </c>
      <c r="M31" s="62">
        <v>249497</v>
      </c>
      <c r="N31" s="62">
        <v>3071</v>
      </c>
      <c r="O31" s="67">
        <v>0</v>
      </c>
    </row>
    <row r="32" spans="1:15" x14ac:dyDescent="0.55000000000000004">
      <c r="A32" s="117">
        <v>44409</v>
      </c>
      <c r="B32" s="105" t="str">
        <f t="shared" si="1"/>
        <v>(日)</v>
      </c>
      <c r="C32" s="62">
        <f t="shared" si="2"/>
        <v>1133434</v>
      </c>
      <c r="D32" s="62">
        <v>425314</v>
      </c>
      <c r="E32" s="62">
        <v>90270</v>
      </c>
      <c r="F32" s="62">
        <v>0</v>
      </c>
      <c r="G32" s="62">
        <v>524130</v>
      </c>
      <c r="H32" s="62">
        <v>93720</v>
      </c>
      <c r="I32" s="62">
        <v>0</v>
      </c>
      <c r="J32" s="62">
        <v>25668</v>
      </c>
      <c r="K32" s="62">
        <v>2510</v>
      </c>
      <c r="L32" s="62">
        <v>0</v>
      </c>
      <c r="M32" s="62">
        <v>204617</v>
      </c>
      <c r="N32" s="62">
        <v>5460</v>
      </c>
      <c r="O32" s="67">
        <v>0</v>
      </c>
    </row>
    <row r="33" spans="1:15" x14ac:dyDescent="0.55000000000000004">
      <c r="A33" s="117">
        <v>44408</v>
      </c>
      <c r="B33" s="118" t="str">
        <f t="shared" si="1"/>
        <v>(土)</v>
      </c>
      <c r="C33" s="62">
        <f t="shared" si="2"/>
        <v>1481855</v>
      </c>
      <c r="D33" s="62">
        <v>490151</v>
      </c>
      <c r="E33" s="62">
        <v>96013</v>
      </c>
      <c r="F33" s="62">
        <v>0</v>
      </c>
      <c r="G33" s="62">
        <v>777900</v>
      </c>
      <c r="H33" s="62">
        <v>117791</v>
      </c>
      <c r="I33" s="62">
        <v>0</v>
      </c>
      <c r="J33" s="62">
        <v>52372</v>
      </c>
      <c r="K33" s="62">
        <v>3182</v>
      </c>
      <c r="L33" s="62">
        <v>0</v>
      </c>
      <c r="M33" s="62">
        <v>389071</v>
      </c>
      <c r="N33" s="62">
        <v>11068</v>
      </c>
      <c r="O33" s="67">
        <v>0</v>
      </c>
    </row>
    <row r="34" spans="1:15" x14ac:dyDescent="0.55000000000000004">
      <c r="A34" s="117">
        <v>44407</v>
      </c>
      <c r="B34" s="105" t="str">
        <f t="shared" si="1"/>
        <v>(金)</v>
      </c>
      <c r="C34" s="62">
        <f t="shared" si="2"/>
        <v>1407860</v>
      </c>
      <c r="D34" s="62">
        <v>447512</v>
      </c>
      <c r="E34" s="62">
        <v>102739</v>
      </c>
      <c r="F34" s="62">
        <v>0</v>
      </c>
      <c r="G34" s="62">
        <v>725140</v>
      </c>
      <c r="H34" s="62">
        <v>132469</v>
      </c>
      <c r="I34" s="62">
        <v>0</v>
      </c>
      <c r="J34" s="62">
        <v>72354</v>
      </c>
      <c r="K34" s="62">
        <v>1382</v>
      </c>
      <c r="L34" s="62">
        <v>0</v>
      </c>
      <c r="M34" s="62">
        <v>407099</v>
      </c>
      <c r="N34" s="62">
        <v>9208</v>
      </c>
      <c r="O34" s="67">
        <v>0</v>
      </c>
    </row>
    <row r="35" spans="1:15" x14ac:dyDescent="0.55000000000000004">
      <c r="A35" s="117">
        <v>44406</v>
      </c>
      <c r="B35" s="118" t="str">
        <f t="shared" si="1"/>
        <v>(木)</v>
      </c>
      <c r="C35" s="62">
        <f t="shared" si="2"/>
        <v>1367417</v>
      </c>
      <c r="D35" s="62">
        <v>417797</v>
      </c>
      <c r="E35" s="62">
        <v>104808</v>
      </c>
      <c r="F35" s="62">
        <v>0</v>
      </c>
      <c r="G35" s="62">
        <v>727798</v>
      </c>
      <c r="H35" s="62">
        <v>117014</v>
      </c>
      <c r="I35" s="62">
        <v>0</v>
      </c>
      <c r="J35" s="62">
        <v>71389</v>
      </c>
      <c r="K35" s="62">
        <v>1404</v>
      </c>
      <c r="L35" s="62">
        <v>0</v>
      </c>
      <c r="M35" s="62">
        <v>453545</v>
      </c>
      <c r="N35" s="62">
        <v>9171</v>
      </c>
      <c r="O35" s="67">
        <v>0</v>
      </c>
    </row>
    <row r="36" spans="1:15" x14ac:dyDescent="0.55000000000000004">
      <c r="A36" s="117">
        <v>44405</v>
      </c>
      <c r="B36" s="105" t="str">
        <f t="shared" si="1"/>
        <v>(水)</v>
      </c>
      <c r="C36" s="62">
        <f t="shared" si="2"/>
        <v>1386830</v>
      </c>
      <c r="D36" s="62">
        <v>421454</v>
      </c>
      <c r="E36" s="62">
        <v>101946</v>
      </c>
      <c r="F36" s="62">
        <v>0</v>
      </c>
      <c r="G36" s="62">
        <v>745157</v>
      </c>
      <c r="H36" s="62">
        <v>118273</v>
      </c>
      <c r="I36" s="62">
        <v>0</v>
      </c>
      <c r="J36" s="62">
        <v>77138</v>
      </c>
      <c r="K36" s="62">
        <v>1284</v>
      </c>
      <c r="L36" s="62">
        <v>0</v>
      </c>
      <c r="M36" s="62">
        <v>481224</v>
      </c>
      <c r="N36" s="62">
        <v>13030</v>
      </c>
      <c r="O36" s="67">
        <v>0</v>
      </c>
    </row>
    <row r="37" spans="1:15" x14ac:dyDescent="0.55000000000000004">
      <c r="A37" s="117">
        <v>44404</v>
      </c>
      <c r="B37" s="118" t="str">
        <f t="shared" si="1"/>
        <v>(火)</v>
      </c>
      <c r="C37" s="62">
        <f t="shared" si="2"/>
        <v>1360723</v>
      </c>
      <c r="D37" s="62">
        <v>426735</v>
      </c>
      <c r="E37" s="62">
        <v>99952</v>
      </c>
      <c r="F37" s="62">
        <v>0</v>
      </c>
      <c r="G37" s="62">
        <v>730008</v>
      </c>
      <c r="H37" s="62">
        <v>104028</v>
      </c>
      <c r="I37" s="62">
        <v>0</v>
      </c>
      <c r="J37" s="62">
        <v>91193</v>
      </c>
      <c r="K37" s="62">
        <v>1418</v>
      </c>
      <c r="L37" s="62">
        <v>0</v>
      </c>
      <c r="M37" s="62">
        <v>483908</v>
      </c>
      <c r="N37" s="62">
        <v>12554</v>
      </c>
      <c r="O37" s="67">
        <v>0</v>
      </c>
    </row>
    <row r="38" spans="1:15" x14ac:dyDescent="0.55000000000000004">
      <c r="A38" s="117">
        <v>44403</v>
      </c>
      <c r="B38" s="105" t="str">
        <f t="shared" si="1"/>
        <v>(月)</v>
      </c>
      <c r="C38" s="62">
        <f t="shared" si="2"/>
        <v>1294485</v>
      </c>
      <c r="D38" s="62">
        <v>360069</v>
      </c>
      <c r="E38" s="62">
        <v>113589</v>
      </c>
      <c r="F38" s="62">
        <v>0</v>
      </c>
      <c r="G38" s="62">
        <v>716111</v>
      </c>
      <c r="H38" s="62">
        <v>104716</v>
      </c>
      <c r="I38" s="62">
        <v>0</v>
      </c>
      <c r="J38" s="62">
        <v>79092</v>
      </c>
      <c r="K38" s="62">
        <v>1757</v>
      </c>
      <c r="L38" s="62">
        <v>0</v>
      </c>
      <c r="M38" s="62">
        <v>489181</v>
      </c>
      <c r="N38" s="62">
        <v>14529</v>
      </c>
      <c r="O38" s="67">
        <v>0</v>
      </c>
    </row>
    <row r="39" spans="1:15" x14ac:dyDescent="0.55000000000000004">
      <c r="A39" s="117">
        <v>44402</v>
      </c>
      <c r="B39" s="118" t="str">
        <f t="shared" si="1"/>
        <v>(日)</v>
      </c>
      <c r="C39" s="62">
        <f t="shared" si="2"/>
        <v>1115351</v>
      </c>
      <c r="D39" s="62">
        <v>266540</v>
      </c>
      <c r="E39" s="62">
        <v>105410</v>
      </c>
      <c r="F39" s="62">
        <v>0</v>
      </c>
      <c r="G39" s="62">
        <v>672052</v>
      </c>
      <c r="H39" s="62">
        <v>71349</v>
      </c>
      <c r="I39" s="62">
        <v>0</v>
      </c>
      <c r="J39" s="62">
        <v>37725</v>
      </c>
      <c r="K39" s="62">
        <v>4259</v>
      </c>
      <c r="L39" s="62">
        <v>0</v>
      </c>
      <c r="M39" s="62">
        <v>453495</v>
      </c>
      <c r="N39" s="62">
        <v>16633</v>
      </c>
      <c r="O39" s="67">
        <v>0</v>
      </c>
    </row>
    <row r="40" spans="1:15" x14ac:dyDescent="0.55000000000000004">
      <c r="A40" s="117">
        <v>44401</v>
      </c>
      <c r="B40" s="105" t="str">
        <f t="shared" si="1"/>
        <v>(土)</v>
      </c>
      <c r="C40" s="62">
        <f t="shared" si="2"/>
        <v>1200256</v>
      </c>
      <c r="D40" s="62">
        <v>296349</v>
      </c>
      <c r="E40" s="62">
        <v>112755</v>
      </c>
      <c r="F40" s="62">
        <v>0</v>
      </c>
      <c r="G40" s="62">
        <v>720884</v>
      </c>
      <c r="H40" s="62">
        <v>70268</v>
      </c>
      <c r="I40" s="62">
        <v>0</v>
      </c>
      <c r="J40" s="62">
        <v>48895</v>
      </c>
      <c r="K40" s="62">
        <v>4568</v>
      </c>
      <c r="L40" s="62">
        <v>0</v>
      </c>
      <c r="M40" s="62">
        <v>499784</v>
      </c>
      <c r="N40" s="62">
        <v>21353</v>
      </c>
      <c r="O40" s="67">
        <v>0</v>
      </c>
    </row>
    <row r="41" spans="1:15" x14ac:dyDescent="0.55000000000000004">
      <c r="A41" s="117">
        <v>44400</v>
      </c>
      <c r="B41" s="118" t="str">
        <f t="shared" si="1"/>
        <v>(金)</v>
      </c>
      <c r="C41" s="62">
        <f t="shared" si="2"/>
        <v>452579</v>
      </c>
      <c r="D41" s="62">
        <v>125088</v>
      </c>
      <c r="E41" s="62">
        <v>83123</v>
      </c>
      <c r="F41" s="62">
        <v>0</v>
      </c>
      <c r="G41" s="62">
        <v>192019</v>
      </c>
      <c r="H41" s="62">
        <v>52349</v>
      </c>
      <c r="I41" s="62">
        <v>0</v>
      </c>
      <c r="J41" s="62">
        <v>15828</v>
      </c>
      <c r="K41" s="62">
        <v>2109</v>
      </c>
      <c r="L41" s="62">
        <v>0</v>
      </c>
      <c r="M41" s="62">
        <v>132195</v>
      </c>
      <c r="N41" s="62">
        <v>17907</v>
      </c>
      <c r="O41" s="67">
        <v>0</v>
      </c>
    </row>
    <row r="42" spans="1:15" x14ac:dyDescent="0.55000000000000004">
      <c r="A42" s="117">
        <v>44399</v>
      </c>
      <c r="B42" s="105" t="str">
        <f t="shared" si="1"/>
        <v>(木)</v>
      </c>
      <c r="C42" s="62">
        <f t="shared" si="2"/>
        <v>587164</v>
      </c>
      <c r="D42" s="62">
        <v>182697</v>
      </c>
      <c r="E42" s="62">
        <v>86520</v>
      </c>
      <c r="F42" s="62">
        <v>0</v>
      </c>
      <c r="G42" s="62">
        <v>270296</v>
      </c>
      <c r="H42" s="62">
        <v>47651</v>
      </c>
      <c r="I42" s="62">
        <v>0</v>
      </c>
      <c r="J42" s="62">
        <v>28820</v>
      </c>
      <c r="K42" s="62">
        <v>3050</v>
      </c>
      <c r="L42" s="62">
        <v>0</v>
      </c>
      <c r="M42" s="62">
        <v>206726</v>
      </c>
      <c r="N42" s="62">
        <v>18601</v>
      </c>
      <c r="O42" s="67">
        <v>0</v>
      </c>
    </row>
    <row r="43" spans="1:15" x14ac:dyDescent="0.55000000000000004">
      <c r="A43" s="117">
        <v>44398</v>
      </c>
      <c r="B43" s="118" t="str">
        <f t="shared" si="1"/>
        <v>(水)</v>
      </c>
      <c r="C43" s="62">
        <f t="shared" si="2"/>
        <v>1329908</v>
      </c>
      <c r="D43" s="62">
        <v>482528</v>
      </c>
      <c r="E43" s="62">
        <v>143023</v>
      </c>
      <c r="F43" s="62">
        <v>0</v>
      </c>
      <c r="G43" s="62">
        <v>638197</v>
      </c>
      <c r="H43" s="62">
        <v>66160</v>
      </c>
      <c r="I43" s="62">
        <v>0</v>
      </c>
      <c r="J43" s="62">
        <v>122972</v>
      </c>
      <c r="K43" s="62">
        <v>2664</v>
      </c>
      <c r="L43" s="62">
        <v>0</v>
      </c>
      <c r="M43" s="62">
        <v>501995</v>
      </c>
      <c r="N43" s="62">
        <v>19788</v>
      </c>
      <c r="O43" s="67">
        <v>0</v>
      </c>
    </row>
    <row r="44" spans="1:15" x14ac:dyDescent="0.55000000000000004">
      <c r="A44" s="117">
        <v>44397</v>
      </c>
      <c r="B44" s="105" t="str">
        <f t="shared" si="1"/>
        <v>(火)</v>
      </c>
      <c r="C44" s="62">
        <f t="shared" si="2"/>
        <v>1323756</v>
      </c>
      <c r="D44" s="62">
        <v>521266</v>
      </c>
      <c r="E44" s="62">
        <v>133343</v>
      </c>
      <c r="F44" s="62">
        <v>0</v>
      </c>
      <c r="G44" s="62">
        <v>603133</v>
      </c>
      <c r="H44" s="62">
        <v>66014</v>
      </c>
      <c r="I44" s="62">
        <v>0</v>
      </c>
      <c r="J44" s="62">
        <v>149801</v>
      </c>
      <c r="K44" s="62">
        <v>2548</v>
      </c>
      <c r="L44" s="62">
        <v>0</v>
      </c>
      <c r="M44" s="62">
        <v>487731</v>
      </c>
      <c r="N44" s="62">
        <v>23330</v>
      </c>
      <c r="O44" s="67">
        <v>0</v>
      </c>
    </row>
    <row r="45" spans="1:15" x14ac:dyDescent="0.55000000000000004">
      <c r="A45" s="117">
        <v>44396</v>
      </c>
      <c r="B45" s="118" t="str">
        <f t="shared" si="1"/>
        <v>(月)</v>
      </c>
      <c r="C45" s="62">
        <f t="shared" si="2"/>
        <v>1012832</v>
      </c>
      <c r="D45" s="62">
        <v>269406</v>
      </c>
      <c r="E45" s="62">
        <v>129031</v>
      </c>
      <c r="F45" s="62">
        <v>0</v>
      </c>
      <c r="G45" s="62">
        <v>555931</v>
      </c>
      <c r="H45" s="62">
        <v>58464</v>
      </c>
      <c r="I45" s="62">
        <v>0</v>
      </c>
      <c r="J45" s="62">
        <v>67660</v>
      </c>
      <c r="K45" s="62">
        <v>3063</v>
      </c>
      <c r="L45" s="62">
        <v>0</v>
      </c>
      <c r="M45" s="62">
        <v>454890</v>
      </c>
      <c r="N45" s="62">
        <v>22730</v>
      </c>
      <c r="O45" s="67">
        <v>0</v>
      </c>
    </row>
    <row r="46" spans="1:15" x14ac:dyDescent="0.55000000000000004">
      <c r="A46" s="117">
        <v>44395</v>
      </c>
      <c r="B46" s="105" t="str">
        <f t="shared" si="1"/>
        <v>(日)</v>
      </c>
      <c r="C46" s="62">
        <f t="shared" si="2"/>
        <v>1241073</v>
      </c>
      <c r="D46" s="62">
        <v>452477</v>
      </c>
      <c r="E46" s="62">
        <v>102327</v>
      </c>
      <c r="F46" s="62">
        <v>0</v>
      </c>
      <c r="G46" s="62">
        <v>646364</v>
      </c>
      <c r="H46" s="62">
        <v>39905</v>
      </c>
      <c r="I46" s="62">
        <v>0</v>
      </c>
      <c r="J46" s="62">
        <v>94260</v>
      </c>
      <c r="K46" s="62">
        <v>3152</v>
      </c>
      <c r="L46" s="62">
        <v>0</v>
      </c>
      <c r="M46" s="62">
        <v>534686</v>
      </c>
      <c r="N46" s="62">
        <v>28280</v>
      </c>
      <c r="O46" s="67">
        <v>0</v>
      </c>
    </row>
    <row r="47" spans="1:15" x14ac:dyDescent="0.55000000000000004">
      <c r="A47" s="117">
        <v>44394</v>
      </c>
      <c r="B47" s="118" t="str">
        <f t="shared" si="1"/>
        <v>(土)</v>
      </c>
      <c r="C47" s="62">
        <f t="shared" si="2"/>
        <v>1405060</v>
      </c>
      <c r="D47" s="62">
        <v>615533</v>
      </c>
      <c r="E47" s="62">
        <v>125274</v>
      </c>
      <c r="F47" s="62">
        <v>0</v>
      </c>
      <c r="G47" s="62">
        <v>627198</v>
      </c>
      <c r="H47" s="62">
        <v>37055</v>
      </c>
      <c r="I47" s="62">
        <v>0</v>
      </c>
      <c r="J47" s="62">
        <v>152347</v>
      </c>
      <c r="K47" s="62">
        <v>2731</v>
      </c>
      <c r="L47" s="62">
        <v>0</v>
      </c>
      <c r="M47" s="62">
        <v>525271</v>
      </c>
      <c r="N47" s="62">
        <v>29234</v>
      </c>
      <c r="O47" s="67">
        <v>0</v>
      </c>
    </row>
    <row r="48" spans="1:15" x14ac:dyDescent="0.55000000000000004">
      <c r="A48" s="117">
        <v>44393</v>
      </c>
      <c r="B48" s="105" t="str">
        <f t="shared" si="1"/>
        <v>(金)</v>
      </c>
      <c r="C48" s="62">
        <f t="shared" si="2"/>
        <v>1363870</v>
      </c>
      <c r="D48" s="62">
        <v>599847</v>
      </c>
      <c r="E48" s="62">
        <v>147856</v>
      </c>
      <c r="F48" s="62">
        <v>0</v>
      </c>
      <c r="G48" s="62">
        <v>585203</v>
      </c>
      <c r="H48" s="62">
        <v>30964</v>
      </c>
      <c r="I48" s="62">
        <v>0</v>
      </c>
      <c r="J48" s="62">
        <v>201928</v>
      </c>
      <c r="K48" s="62">
        <v>2060</v>
      </c>
      <c r="L48" s="62">
        <v>0</v>
      </c>
      <c r="M48" s="62">
        <v>496737</v>
      </c>
      <c r="N48" s="62">
        <v>24314</v>
      </c>
      <c r="O48" s="67">
        <v>0</v>
      </c>
    </row>
    <row r="49" spans="1:15" x14ac:dyDescent="0.55000000000000004">
      <c r="A49" s="117">
        <v>44392</v>
      </c>
      <c r="B49" s="118" t="str">
        <f t="shared" si="1"/>
        <v>(木)</v>
      </c>
      <c r="C49" s="62">
        <f t="shared" si="2"/>
        <v>1355335</v>
      </c>
      <c r="D49" s="62">
        <v>578776</v>
      </c>
      <c r="E49" s="62">
        <v>145488</v>
      </c>
      <c r="F49" s="62">
        <v>0</v>
      </c>
      <c r="G49" s="62">
        <v>598416</v>
      </c>
      <c r="H49" s="62">
        <v>32655</v>
      </c>
      <c r="I49" s="62">
        <v>0</v>
      </c>
      <c r="J49" s="62">
        <v>207974</v>
      </c>
      <c r="K49" s="62">
        <v>5156</v>
      </c>
      <c r="L49" s="62">
        <v>0</v>
      </c>
      <c r="M49" s="62">
        <v>528928</v>
      </c>
      <c r="N49" s="62">
        <v>28575</v>
      </c>
      <c r="O49" s="67">
        <v>0</v>
      </c>
    </row>
    <row r="50" spans="1:15" x14ac:dyDescent="0.55000000000000004">
      <c r="A50" s="117">
        <v>44391</v>
      </c>
      <c r="B50" s="105" t="str">
        <f t="shared" si="1"/>
        <v>(水)</v>
      </c>
      <c r="C50" s="62">
        <f t="shared" si="2"/>
        <v>1396332</v>
      </c>
      <c r="D50" s="62">
        <v>593564</v>
      </c>
      <c r="E50" s="62">
        <v>152351</v>
      </c>
      <c r="F50" s="62">
        <v>0</v>
      </c>
      <c r="G50" s="62">
        <v>617103</v>
      </c>
      <c r="H50" s="62">
        <v>33314</v>
      </c>
      <c r="I50" s="62">
        <v>0</v>
      </c>
      <c r="J50" s="62">
        <v>229449</v>
      </c>
      <c r="K50" s="62">
        <v>1839</v>
      </c>
      <c r="L50" s="62">
        <v>0</v>
      </c>
      <c r="M50" s="62">
        <v>550276</v>
      </c>
      <c r="N50" s="62">
        <v>28168</v>
      </c>
      <c r="O50" s="67">
        <v>0</v>
      </c>
    </row>
    <row r="51" spans="1:15" x14ac:dyDescent="0.55000000000000004">
      <c r="A51" s="117">
        <v>44390</v>
      </c>
      <c r="B51" s="118" t="str">
        <f t="shared" si="1"/>
        <v>(火)</v>
      </c>
      <c r="C51" s="62">
        <f t="shared" si="2"/>
        <v>1396502</v>
      </c>
      <c r="D51" s="62">
        <v>594791</v>
      </c>
      <c r="E51" s="62">
        <v>157239</v>
      </c>
      <c r="F51" s="62">
        <v>0</v>
      </c>
      <c r="G51" s="62">
        <v>612444</v>
      </c>
      <c r="H51" s="62">
        <v>32028</v>
      </c>
      <c r="I51" s="62">
        <v>0</v>
      </c>
      <c r="J51" s="62">
        <v>256682</v>
      </c>
      <c r="K51" s="62">
        <v>2273</v>
      </c>
      <c r="L51" s="62">
        <v>0</v>
      </c>
      <c r="M51" s="62">
        <v>552682</v>
      </c>
      <c r="N51" s="62">
        <v>28414</v>
      </c>
      <c r="O51" s="67">
        <v>0</v>
      </c>
    </row>
    <row r="52" spans="1:15" x14ac:dyDescent="0.55000000000000004">
      <c r="A52" s="117">
        <v>44389</v>
      </c>
      <c r="B52" s="105" t="str">
        <f t="shared" si="1"/>
        <v>(月)</v>
      </c>
      <c r="C52" s="62">
        <f t="shared" si="2"/>
        <v>1318757</v>
      </c>
      <c r="D52" s="62">
        <v>560561</v>
      </c>
      <c r="E52" s="62">
        <v>131113</v>
      </c>
      <c r="F52" s="62">
        <v>0</v>
      </c>
      <c r="G52" s="62">
        <v>595571</v>
      </c>
      <c r="H52" s="62">
        <v>31512</v>
      </c>
      <c r="I52" s="62">
        <v>0</v>
      </c>
      <c r="J52" s="62">
        <v>251979</v>
      </c>
      <c r="K52" s="62">
        <v>1781</v>
      </c>
      <c r="L52" s="62">
        <v>0</v>
      </c>
      <c r="M52" s="62">
        <v>544370</v>
      </c>
      <c r="N52" s="62">
        <v>28438</v>
      </c>
      <c r="O52" s="67">
        <v>0</v>
      </c>
    </row>
    <row r="53" spans="1:15" x14ac:dyDescent="0.55000000000000004">
      <c r="A53" s="117">
        <v>44388</v>
      </c>
      <c r="B53" s="118" t="str">
        <f t="shared" si="1"/>
        <v>(日)</v>
      </c>
      <c r="C53" s="62">
        <f t="shared" si="2"/>
        <v>1331811</v>
      </c>
      <c r="D53" s="62">
        <v>555383</v>
      </c>
      <c r="E53" s="62">
        <v>129381</v>
      </c>
      <c r="F53" s="62">
        <v>0</v>
      </c>
      <c r="G53" s="62">
        <v>613993</v>
      </c>
      <c r="H53" s="62">
        <v>33054</v>
      </c>
      <c r="I53" s="62">
        <v>0</v>
      </c>
      <c r="J53" s="62">
        <v>208683</v>
      </c>
      <c r="K53" s="62">
        <v>3113</v>
      </c>
      <c r="L53" s="62">
        <v>0</v>
      </c>
      <c r="M53" s="62">
        <v>555411</v>
      </c>
      <c r="N53" s="62">
        <v>30362</v>
      </c>
      <c r="O53" s="67">
        <v>0</v>
      </c>
    </row>
    <row r="54" spans="1:15" x14ac:dyDescent="0.55000000000000004">
      <c r="A54" s="117">
        <v>44387</v>
      </c>
      <c r="B54" s="105" t="str">
        <f t="shared" si="1"/>
        <v>(土)</v>
      </c>
      <c r="C54" s="62">
        <f t="shared" si="2"/>
        <v>1555376</v>
      </c>
      <c r="D54" s="62">
        <v>751918</v>
      </c>
      <c r="E54" s="62">
        <v>167123</v>
      </c>
      <c r="F54" s="62">
        <v>0</v>
      </c>
      <c r="G54" s="62">
        <v>603814</v>
      </c>
      <c r="H54" s="62">
        <v>32521</v>
      </c>
      <c r="I54" s="62">
        <v>0</v>
      </c>
      <c r="J54" s="62">
        <v>362991</v>
      </c>
      <c r="K54" s="62">
        <v>3533</v>
      </c>
      <c r="L54" s="62">
        <v>0</v>
      </c>
      <c r="M54" s="62">
        <v>550075</v>
      </c>
      <c r="N54" s="62">
        <v>30221</v>
      </c>
      <c r="O54" s="67">
        <v>0</v>
      </c>
    </row>
    <row r="55" spans="1:15" x14ac:dyDescent="0.55000000000000004">
      <c r="A55" s="117">
        <v>44386</v>
      </c>
      <c r="B55" s="118" t="str">
        <f t="shared" si="1"/>
        <v>(金)</v>
      </c>
      <c r="C55" s="62">
        <f t="shared" si="2"/>
        <v>1487956</v>
      </c>
      <c r="D55" s="62">
        <v>701218</v>
      </c>
      <c r="E55" s="62">
        <v>180308</v>
      </c>
      <c r="F55" s="62">
        <v>0</v>
      </c>
      <c r="G55" s="62">
        <v>577610</v>
      </c>
      <c r="H55" s="62">
        <v>28820</v>
      </c>
      <c r="I55" s="62">
        <v>0</v>
      </c>
      <c r="J55" s="62">
        <v>383078</v>
      </c>
      <c r="K55" s="62">
        <v>2958</v>
      </c>
      <c r="L55" s="62">
        <v>0</v>
      </c>
      <c r="M55" s="62">
        <v>532812</v>
      </c>
      <c r="N55" s="62">
        <v>26536</v>
      </c>
      <c r="O55" s="67">
        <v>0</v>
      </c>
    </row>
    <row r="56" spans="1:15" x14ac:dyDescent="0.55000000000000004">
      <c r="A56" s="117">
        <v>44385</v>
      </c>
      <c r="B56" s="105" t="str">
        <f t="shared" si="1"/>
        <v>(木)</v>
      </c>
      <c r="C56" s="62">
        <f t="shared" si="2"/>
        <v>1489550</v>
      </c>
      <c r="D56" s="62">
        <v>705852</v>
      </c>
      <c r="E56" s="62">
        <v>174471</v>
      </c>
      <c r="F56" s="62">
        <v>0</v>
      </c>
      <c r="G56" s="62">
        <v>580811</v>
      </c>
      <c r="H56" s="62">
        <v>28416</v>
      </c>
      <c r="I56" s="62">
        <v>0</v>
      </c>
      <c r="J56" s="62">
        <v>427244</v>
      </c>
      <c r="K56" s="62">
        <v>3082</v>
      </c>
      <c r="L56" s="62">
        <v>0</v>
      </c>
      <c r="M56" s="62">
        <v>544883</v>
      </c>
      <c r="N56" s="62">
        <v>26225</v>
      </c>
      <c r="O56" s="67">
        <v>0</v>
      </c>
    </row>
    <row r="57" spans="1:15" x14ac:dyDescent="0.55000000000000004">
      <c r="A57" s="117">
        <v>44384</v>
      </c>
      <c r="B57" s="118" t="str">
        <f t="shared" si="1"/>
        <v>(水)</v>
      </c>
      <c r="C57" s="62">
        <f t="shared" si="2"/>
        <v>1504503</v>
      </c>
      <c r="D57" s="62">
        <v>731706</v>
      </c>
      <c r="E57" s="62">
        <v>162001</v>
      </c>
      <c r="F57" s="62">
        <v>0</v>
      </c>
      <c r="G57" s="62">
        <v>584156</v>
      </c>
      <c r="H57" s="62">
        <v>26640</v>
      </c>
      <c r="I57" s="62">
        <v>0</v>
      </c>
      <c r="J57" s="62">
        <v>462404</v>
      </c>
      <c r="K57" s="62">
        <v>3322</v>
      </c>
      <c r="L57" s="62">
        <v>0</v>
      </c>
      <c r="M57" s="62">
        <v>549658</v>
      </c>
      <c r="N57" s="62">
        <v>24833</v>
      </c>
      <c r="O57" s="67">
        <v>0</v>
      </c>
    </row>
    <row r="58" spans="1:15" x14ac:dyDescent="0.55000000000000004">
      <c r="A58" s="117">
        <v>44383</v>
      </c>
      <c r="B58" s="105" t="str">
        <f t="shared" si="1"/>
        <v>(火)</v>
      </c>
      <c r="C58" s="62">
        <f t="shared" si="2"/>
        <v>1487503</v>
      </c>
      <c r="D58" s="62">
        <v>700916</v>
      </c>
      <c r="E58" s="62">
        <v>156452</v>
      </c>
      <c r="F58" s="62">
        <v>0</v>
      </c>
      <c r="G58" s="62">
        <v>601632</v>
      </c>
      <c r="H58" s="62">
        <v>28503</v>
      </c>
      <c r="I58" s="62">
        <v>0</v>
      </c>
      <c r="J58" s="62">
        <v>454415</v>
      </c>
      <c r="K58" s="62">
        <v>2953</v>
      </c>
      <c r="L58" s="62">
        <v>0</v>
      </c>
      <c r="M58" s="62">
        <v>570575</v>
      </c>
      <c r="N58" s="62">
        <v>26935</v>
      </c>
      <c r="O58" s="67">
        <v>0</v>
      </c>
    </row>
    <row r="59" spans="1:15" x14ac:dyDescent="0.55000000000000004">
      <c r="A59" s="117">
        <v>44382</v>
      </c>
      <c r="B59" s="118" t="str">
        <f t="shared" si="1"/>
        <v>(月)</v>
      </c>
      <c r="C59" s="62">
        <f t="shared" si="2"/>
        <v>1401854</v>
      </c>
      <c r="D59" s="62">
        <v>662288</v>
      </c>
      <c r="E59" s="62">
        <v>150836</v>
      </c>
      <c r="F59" s="62">
        <v>0</v>
      </c>
      <c r="G59" s="62">
        <v>560381</v>
      </c>
      <c r="H59" s="62">
        <v>28349</v>
      </c>
      <c r="I59" s="62">
        <v>0</v>
      </c>
      <c r="J59" s="62">
        <v>444413</v>
      </c>
      <c r="K59" s="62">
        <v>3063</v>
      </c>
      <c r="L59" s="62">
        <v>0</v>
      </c>
      <c r="M59" s="62">
        <v>533303</v>
      </c>
      <c r="N59" s="62">
        <v>26637</v>
      </c>
      <c r="O59" s="67">
        <v>0</v>
      </c>
    </row>
    <row r="60" spans="1:15" x14ac:dyDescent="0.55000000000000004">
      <c r="A60" s="117">
        <v>44381</v>
      </c>
      <c r="B60" s="105" t="str">
        <f t="shared" si="1"/>
        <v>(日)</v>
      </c>
      <c r="C60" s="62">
        <f t="shared" si="2"/>
        <v>1330794</v>
      </c>
      <c r="D60" s="62">
        <v>667382</v>
      </c>
      <c r="E60" s="62">
        <v>104496</v>
      </c>
      <c r="F60" s="62">
        <v>0</v>
      </c>
      <c r="G60" s="62">
        <v>536587</v>
      </c>
      <c r="H60" s="62">
        <v>22329</v>
      </c>
      <c r="I60" s="62">
        <v>0</v>
      </c>
      <c r="J60" s="62">
        <v>444687</v>
      </c>
      <c r="K60" s="62">
        <v>4762</v>
      </c>
      <c r="L60" s="62">
        <v>0</v>
      </c>
      <c r="M60" s="62">
        <v>505790</v>
      </c>
      <c r="N60" s="62">
        <v>21354</v>
      </c>
      <c r="O60" s="67">
        <v>0</v>
      </c>
    </row>
    <row r="61" spans="1:15" x14ac:dyDescent="0.55000000000000004">
      <c r="A61" s="117">
        <v>44380</v>
      </c>
      <c r="B61" s="118" t="str">
        <f t="shared" si="1"/>
        <v>(土)</v>
      </c>
      <c r="C61" s="62">
        <f t="shared" si="2"/>
        <v>1411153</v>
      </c>
      <c r="D61" s="62">
        <v>663428</v>
      </c>
      <c r="E61" s="62">
        <v>126778</v>
      </c>
      <c r="F61" s="62">
        <v>0</v>
      </c>
      <c r="G61" s="62">
        <v>601046</v>
      </c>
      <c r="H61" s="62">
        <v>19901</v>
      </c>
      <c r="I61" s="62">
        <v>0</v>
      </c>
      <c r="J61" s="62">
        <v>450231</v>
      </c>
      <c r="K61" s="62">
        <v>9775</v>
      </c>
      <c r="L61" s="62">
        <v>0</v>
      </c>
      <c r="M61" s="62">
        <v>569360</v>
      </c>
      <c r="N61" s="62">
        <v>18641</v>
      </c>
      <c r="O61" s="67">
        <v>0</v>
      </c>
    </row>
    <row r="62" spans="1:15" x14ac:dyDescent="0.55000000000000004">
      <c r="A62" s="117">
        <v>44379</v>
      </c>
      <c r="B62" s="105" t="str">
        <f t="shared" si="1"/>
        <v>(金)</v>
      </c>
      <c r="C62" s="62">
        <f t="shared" si="2"/>
        <v>1149715</v>
      </c>
      <c r="D62" s="62">
        <v>345866</v>
      </c>
      <c r="E62" s="62">
        <v>137058</v>
      </c>
      <c r="F62" s="62">
        <v>0</v>
      </c>
      <c r="G62" s="62">
        <v>647310</v>
      </c>
      <c r="H62" s="62">
        <v>19481</v>
      </c>
      <c r="I62" s="62">
        <v>0</v>
      </c>
      <c r="J62" s="62">
        <v>235970</v>
      </c>
      <c r="K62" s="62">
        <v>7612</v>
      </c>
      <c r="L62" s="62">
        <v>0</v>
      </c>
      <c r="M62" s="62">
        <v>617106</v>
      </c>
      <c r="N62" s="62">
        <v>18361</v>
      </c>
      <c r="O62" s="67">
        <v>0</v>
      </c>
    </row>
    <row r="63" spans="1:15" x14ac:dyDescent="0.55000000000000004">
      <c r="A63" s="117">
        <v>44378</v>
      </c>
      <c r="B63" s="118" t="str">
        <f t="shared" si="1"/>
        <v>(木)</v>
      </c>
      <c r="C63" s="62">
        <f t="shared" si="2"/>
        <v>1184855</v>
      </c>
      <c r="D63" s="62">
        <v>404845</v>
      </c>
      <c r="E63" s="62">
        <v>124783</v>
      </c>
      <c r="F63" s="62">
        <v>0</v>
      </c>
      <c r="G63" s="62">
        <v>635629</v>
      </c>
      <c r="H63" s="62">
        <v>19598</v>
      </c>
      <c r="I63" s="62">
        <v>0</v>
      </c>
      <c r="J63" s="62">
        <v>303842</v>
      </c>
      <c r="K63" s="62">
        <v>7692</v>
      </c>
      <c r="L63" s="62">
        <v>0</v>
      </c>
      <c r="M63" s="62">
        <v>610306</v>
      </c>
      <c r="N63" s="62">
        <v>18522</v>
      </c>
      <c r="O63" s="67">
        <v>0</v>
      </c>
    </row>
    <row r="64" spans="1:15" x14ac:dyDescent="0.55000000000000004">
      <c r="A64" s="117">
        <v>44377</v>
      </c>
      <c r="B64" s="105" t="str">
        <f t="shared" si="1"/>
        <v>(水)</v>
      </c>
      <c r="C64" s="62">
        <f t="shared" si="2"/>
        <v>1412991</v>
      </c>
      <c r="D64" s="62">
        <v>607073</v>
      </c>
      <c r="E64" s="62">
        <v>118947</v>
      </c>
      <c r="F64" s="62">
        <v>0</v>
      </c>
      <c r="G64" s="62">
        <v>667959</v>
      </c>
      <c r="H64" s="62">
        <v>19012</v>
      </c>
      <c r="I64" s="62">
        <v>0</v>
      </c>
      <c r="J64" s="62">
        <v>477549</v>
      </c>
      <c r="K64" s="62">
        <v>11313</v>
      </c>
      <c r="L64" s="62">
        <v>0</v>
      </c>
      <c r="M64" s="62">
        <v>639769</v>
      </c>
      <c r="N64" s="62">
        <v>18064</v>
      </c>
      <c r="O64" s="67">
        <v>0</v>
      </c>
    </row>
    <row r="65" spans="1:15" x14ac:dyDescent="0.55000000000000004">
      <c r="A65" s="117">
        <v>44376</v>
      </c>
      <c r="B65" s="118" t="str">
        <f>"(" &amp; TEXT(A65,"aaa") &amp; ")"</f>
        <v>(火)</v>
      </c>
      <c r="C65" s="62">
        <f t="shared" si="2"/>
        <v>1378425</v>
      </c>
      <c r="D65" s="62">
        <v>589845</v>
      </c>
      <c r="E65" s="62">
        <v>97353</v>
      </c>
      <c r="F65" s="62">
        <v>0</v>
      </c>
      <c r="G65" s="62">
        <v>672174</v>
      </c>
      <c r="H65" s="62">
        <v>19053</v>
      </c>
      <c r="I65" s="62">
        <v>0</v>
      </c>
      <c r="J65" s="62">
        <v>472237</v>
      </c>
      <c r="K65" s="62">
        <v>10830</v>
      </c>
      <c r="L65" s="62">
        <v>0</v>
      </c>
      <c r="M65" s="62">
        <v>646470</v>
      </c>
      <c r="N65" s="62">
        <v>18015</v>
      </c>
      <c r="O65" s="67">
        <v>0</v>
      </c>
    </row>
    <row r="66" spans="1:15" x14ac:dyDescent="0.55000000000000004">
      <c r="A66" s="117">
        <v>44375</v>
      </c>
      <c r="B66" s="105" t="str">
        <f t="shared" ref="B66:B90" si="3">"(" &amp; TEXT(A66,"aaa") &amp; ")"</f>
        <v>(月)</v>
      </c>
      <c r="C66" s="62">
        <f t="shared" si="2"/>
        <v>1278092</v>
      </c>
      <c r="D66" s="62">
        <v>551560</v>
      </c>
      <c r="E66" s="62">
        <v>94334</v>
      </c>
      <c r="F66" s="62">
        <v>0</v>
      </c>
      <c r="G66" s="62">
        <v>613667</v>
      </c>
      <c r="H66" s="62">
        <v>18531</v>
      </c>
      <c r="I66" s="62">
        <v>0</v>
      </c>
      <c r="J66" s="62">
        <v>448056</v>
      </c>
      <c r="K66" s="62">
        <v>12470</v>
      </c>
      <c r="L66" s="62">
        <v>0</v>
      </c>
      <c r="M66" s="62">
        <v>591914</v>
      </c>
      <c r="N66" s="62">
        <v>17557</v>
      </c>
      <c r="O66" s="67">
        <v>0</v>
      </c>
    </row>
    <row r="67" spans="1:15" x14ac:dyDescent="0.55000000000000004">
      <c r="A67" s="117">
        <v>44374</v>
      </c>
      <c r="B67" s="105" t="str">
        <f t="shared" si="3"/>
        <v>(日)</v>
      </c>
      <c r="C67" s="62">
        <f t="shared" si="2"/>
        <v>1275031</v>
      </c>
      <c r="D67" s="62">
        <v>659435</v>
      </c>
      <c r="E67" s="62">
        <v>77673</v>
      </c>
      <c r="F67" s="62">
        <v>0</v>
      </c>
      <c r="G67" s="62">
        <v>533316</v>
      </c>
      <c r="H67" s="62">
        <v>4607</v>
      </c>
      <c r="I67" s="62">
        <v>0</v>
      </c>
      <c r="J67" s="62">
        <v>536752</v>
      </c>
      <c r="K67" s="62">
        <v>15376</v>
      </c>
      <c r="L67" s="62">
        <v>0</v>
      </c>
      <c r="M67" s="62">
        <v>513168</v>
      </c>
      <c r="N67" s="62">
        <v>4382</v>
      </c>
      <c r="O67" s="67">
        <v>0</v>
      </c>
    </row>
    <row r="68" spans="1:15" x14ac:dyDescent="0.55000000000000004">
      <c r="A68" s="117">
        <v>44373</v>
      </c>
      <c r="B68" s="105" t="str">
        <f t="shared" si="3"/>
        <v>(土)</v>
      </c>
      <c r="C68" s="62">
        <f t="shared" si="2"/>
        <v>1283899</v>
      </c>
      <c r="D68" s="62">
        <v>625777</v>
      </c>
      <c r="E68" s="62">
        <v>75403</v>
      </c>
      <c r="F68" s="62">
        <v>0</v>
      </c>
      <c r="G68" s="62">
        <v>578953</v>
      </c>
      <c r="H68" s="62">
        <v>3766</v>
      </c>
      <c r="I68" s="62">
        <v>0</v>
      </c>
      <c r="J68" s="62">
        <v>513889</v>
      </c>
      <c r="K68" s="62">
        <v>18836</v>
      </c>
      <c r="L68" s="62">
        <v>0</v>
      </c>
      <c r="M68" s="62">
        <v>556574</v>
      </c>
      <c r="N68" s="62">
        <v>3541</v>
      </c>
      <c r="O68" s="67">
        <v>0</v>
      </c>
    </row>
    <row r="69" spans="1:15" x14ac:dyDescent="0.55000000000000004">
      <c r="A69" s="117">
        <v>44372</v>
      </c>
      <c r="B69" s="105" t="str">
        <f t="shared" si="3"/>
        <v>(金)</v>
      </c>
      <c r="C69" s="62">
        <f t="shared" si="2"/>
        <v>1268459</v>
      </c>
      <c r="D69" s="62">
        <v>575311</v>
      </c>
      <c r="E69" s="62">
        <v>79805</v>
      </c>
      <c r="F69" s="62">
        <v>0</v>
      </c>
      <c r="G69" s="62">
        <v>609569</v>
      </c>
      <c r="H69" s="62">
        <v>3774</v>
      </c>
      <c r="I69" s="62">
        <v>0</v>
      </c>
      <c r="J69" s="62">
        <v>483569</v>
      </c>
      <c r="K69" s="62">
        <v>14290</v>
      </c>
      <c r="L69" s="62">
        <v>0</v>
      </c>
      <c r="M69" s="62">
        <v>584565</v>
      </c>
      <c r="N69" s="62">
        <v>3598</v>
      </c>
      <c r="O69" s="67">
        <v>0</v>
      </c>
    </row>
    <row r="70" spans="1:15" x14ac:dyDescent="0.55000000000000004">
      <c r="A70" s="117">
        <v>44371</v>
      </c>
      <c r="B70" s="105" t="str">
        <f t="shared" si="3"/>
        <v>(木)</v>
      </c>
      <c r="C70" s="62">
        <f t="shared" si="2"/>
        <v>1292763</v>
      </c>
      <c r="D70" s="62">
        <v>598090</v>
      </c>
      <c r="E70" s="62">
        <v>72907</v>
      </c>
      <c r="F70" s="62">
        <v>0</v>
      </c>
      <c r="G70" s="62">
        <v>618436</v>
      </c>
      <c r="H70" s="62">
        <v>3330</v>
      </c>
      <c r="I70" s="62">
        <v>0</v>
      </c>
      <c r="J70" s="62">
        <v>520821</v>
      </c>
      <c r="K70" s="62">
        <v>14442</v>
      </c>
      <c r="L70" s="62">
        <v>0</v>
      </c>
      <c r="M70" s="62">
        <v>595430</v>
      </c>
      <c r="N70" s="62">
        <v>3156</v>
      </c>
      <c r="O70" s="67">
        <v>0</v>
      </c>
    </row>
    <row r="71" spans="1:15" x14ac:dyDescent="0.55000000000000004">
      <c r="A71" s="117">
        <v>44370</v>
      </c>
      <c r="B71" s="105" t="str">
        <f t="shared" si="3"/>
        <v>(水)</v>
      </c>
      <c r="C71" s="62">
        <f t="shared" si="2"/>
        <v>1306565</v>
      </c>
      <c r="D71" s="62">
        <v>612139</v>
      </c>
      <c r="E71" s="62">
        <v>75336</v>
      </c>
      <c r="F71" s="62">
        <v>0</v>
      </c>
      <c r="G71" s="62">
        <v>615713</v>
      </c>
      <c r="H71" s="62">
        <v>3377</v>
      </c>
      <c r="I71" s="62">
        <v>0</v>
      </c>
      <c r="J71" s="62">
        <v>541839</v>
      </c>
      <c r="K71" s="62">
        <v>15119</v>
      </c>
      <c r="L71" s="62">
        <v>0</v>
      </c>
      <c r="M71" s="62">
        <v>593736</v>
      </c>
      <c r="N71" s="62">
        <v>3181</v>
      </c>
      <c r="O71" s="67">
        <v>0</v>
      </c>
    </row>
    <row r="72" spans="1:15" x14ac:dyDescent="0.55000000000000004">
      <c r="A72" s="117">
        <v>44369</v>
      </c>
      <c r="B72" s="105" t="str">
        <f t="shared" si="3"/>
        <v>(火)</v>
      </c>
      <c r="C72" s="62">
        <f t="shared" si="2"/>
        <v>1281572</v>
      </c>
      <c r="D72" s="62">
        <v>609543</v>
      </c>
      <c r="E72" s="62">
        <v>72587</v>
      </c>
      <c r="F72" s="62">
        <v>0</v>
      </c>
      <c r="G72" s="62">
        <v>596717</v>
      </c>
      <c r="H72" s="62">
        <v>2725</v>
      </c>
      <c r="I72" s="62">
        <v>0</v>
      </c>
      <c r="J72" s="62">
        <v>545768</v>
      </c>
      <c r="K72" s="62">
        <v>18715</v>
      </c>
      <c r="L72" s="62">
        <v>0</v>
      </c>
      <c r="M72" s="62">
        <v>576258</v>
      </c>
      <c r="N72" s="62">
        <v>2584</v>
      </c>
      <c r="O72" s="67">
        <v>0</v>
      </c>
    </row>
    <row r="73" spans="1:15" x14ac:dyDescent="0.55000000000000004">
      <c r="A73" s="117">
        <v>44368</v>
      </c>
      <c r="B73" s="105" t="str">
        <f t="shared" si="3"/>
        <v>(月)</v>
      </c>
      <c r="C73" s="62">
        <f t="shared" si="2"/>
        <v>1153927</v>
      </c>
      <c r="D73" s="62">
        <v>589249</v>
      </c>
      <c r="E73" s="62">
        <v>67186</v>
      </c>
      <c r="F73" s="62">
        <v>0</v>
      </c>
      <c r="G73" s="62">
        <v>494266</v>
      </c>
      <c r="H73" s="62">
        <v>3226</v>
      </c>
      <c r="I73" s="62">
        <v>0</v>
      </c>
      <c r="J73" s="62">
        <v>535844</v>
      </c>
      <c r="K73" s="62">
        <v>18638</v>
      </c>
      <c r="L73" s="62">
        <v>0</v>
      </c>
      <c r="M73" s="62">
        <v>478366</v>
      </c>
      <c r="N73" s="62">
        <v>3108</v>
      </c>
      <c r="O73" s="67">
        <v>0</v>
      </c>
    </row>
    <row r="74" spans="1:15" x14ac:dyDescent="0.55000000000000004">
      <c r="A74" s="117">
        <v>44367</v>
      </c>
      <c r="B74" s="105" t="str">
        <f t="shared" si="3"/>
        <v>(日)</v>
      </c>
      <c r="C74" s="62">
        <f t="shared" si="2"/>
        <v>1083925</v>
      </c>
      <c r="D74" s="62">
        <v>607125</v>
      </c>
      <c r="E74" s="62">
        <v>41018</v>
      </c>
      <c r="F74" s="62">
        <v>0</v>
      </c>
      <c r="G74" s="62">
        <v>435782</v>
      </c>
      <c r="H74" s="62">
        <v>0</v>
      </c>
      <c r="I74" s="62">
        <v>0</v>
      </c>
      <c r="J74" s="62">
        <v>546277</v>
      </c>
      <c r="K74" s="62">
        <v>23354</v>
      </c>
      <c r="L74" s="62">
        <v>0</v>
      </c>
      <c r="M74" s="62">
        <v>423011</v>
      </c>
      <c r="N74" s="62">
        <v>0</v>
      </c>
      <c r="O74" s="67">
        <v>0</v>
      </c>
    </row>
    <row r="75" spans="1:15" x14ac:dyDescent="0.55000000000000004">
      <c r="A75" s="117">
        <v>44366</v>
      </c>
      <c r="B75" s="105" t="str">
        <f t="shared" si="3"/>
        <v>(土)</v>
      </c>
      <c r="C75" s="62">
        <f t="shared" si="2"/>
        <v>1083528</v>
      </c>
      <c r="D75" s="62">
        <v>609801</v>
      </c>
      <c r="E75" s="62">
        <v>37344</v>
      </c>
      <c r="F75" s="62">
        <v>0</v>
      </c>
      <c r="G75" s="62">
        <v>436383</v>
      </c>
      <c r="H75" s="62">
        <v>0</v>
      </c>
      <c r="I75" s="62">
        <v>0</v>
      </c>
      <c r="J75" s="62">
        <v>552457</v>
      </c>
      <c r="K75" s="62">
        <v>24611</v>
      </c>
      <c r="L75" s="62">
        <v>0</v>
      </c>
      <c r="M75" s="62">
        <v>420439</v>
      </c>
      <c r="N75" s="62">
        <v>0</v>
      </c>
      <c r="O75" s="67">
        <v>0</v>
      </c>
    </row>
    <row r="76" spans="1:15" x14ac:dyDescent="0.55000000000000004">
      <c r="A76" s="117">
        <v>44365</v>
      </c>
      <c r="B76" s="105" t="str">
        <f t="shared" si="3"/>
        <v>(金)</v>
      </c>
      <c r="C76" s="62">
        <f t="shared" ref="C76:C139" si="4">SUM(D76:I76)</f>
        <v>1095463</v>
      </c>
      <c r="D76" s="62">
        <v>577186</v>
      </c>
      <c r="E76" s="62">
        <v>29704</v>
      </c>
      <c r="F76" s="62">
        <v>0</v>
      </c>
      <c r="G76" s="62">
        <v>488573</v>
      </c>
      <c r="H76" s="62">
        <v>0</v>
      </c>
      <c r="I76" s="62">
        <v>0</v>
      </c>
      <c r="J76" s="62">
        <v>529729</v>
      </c>
      <c r="K76" s="62">
        <v>19860</v>
      </c>
      <c r="L76" s="62">
        <v>0</v>
      </c>
      <c r="M76" s="62">
        <v>468194</v>
      </c>
      <c r="N76" s="62">
        <v>0</v>
      </c>
      <c r="O76" s="67">
        <v>0</v>
      </c>
    </row>
    <row r="77" spans="1:15" x14ac:dyDescent="0.55000000000000004">
      <c r="A77" s="117">
        <v>44364</v>
      </c>
      <c r="B77" s="105" t="str">
        <f t="shared" si="3"/>
        <v>(木)</v>
      </c>
      <c r="C77" s="62">
        <f t="shared" si="4"/>
        <v>1138578</v>
      </c>
      <c r="D77" s="62">
        <v>594256</v>
      </c>
      <c r="E77" s="62">
        <v>32493</v>
      </c>
      <c r="F77" s="62">
        <v>0</v>
      </c>
      <c r="G77" s="62">
        <v>511829</v>
      </c>
      <c r="H77" s="62">
        <v>0</v>
      </c>
      <c r="I77" s="62">
        <v>0</v>
      </c>
      <c r="J77" s="62">
        <v>552864</v>
      </c>
      <c r="K77" s="62">
        <v>24243</v>
      </c>
      <c r="L77" s="62">
        <v>0</v>
      </c>
      <c r="M77" s="62">
        <v>492252</v>
      </c>
      <c r="N77" s="62">
        <v>0</v>
      </c>
      <c r="O77" s="67">
        <v>0</v>
      </c>
    </row>
    <row r="78" spans="1:15" x14ac:dyDescent="0.55000000000000004">
      <c r="A78" s="117">
        <v>44363</v>
      </c>
      <c r="B78" s="105" t="str">
        <f t="shared" si="3"/>
        <v>(水)</v>
      </c>
      <c r="C78" s="62">
        <f t="shared" si="4"/>
        <v>1144252</v>
      </c>
      <c r="D78" s="62">
        <v>588801</v>
      </c>
      <c r="E78" s="62">
        <v>31234</v>
      </c>
      <c r="F78" s="62">
        <v>0</v>
      </c>
      <c r="G78" s="62">
        <v>524217</v>
      </c>
      <c r="H78" s="62">
        <v>0</v>
      </c>
      <c r="I78" s="62">
        <v>0</v>
      </c>
      <c r="J78" s="62">
        <v>550751</v>
      </c>
      <c r="K78" s="62">
        <v>25828</v>
      </c>
      <c r="L78" s="62">
        <v>0</v>
      </c>
      <c r="M78" s="62">
        <v>503833</v>
      </c>
      <c r="N78" s="62">
        <v>0</v>
      </c>
      <c r="O78" s="67">
        <v>0</v>
      </c>
    </row>
    <row r="79" spans="1:15" x14ac:dyDescent="0.55000000000000004">
      <c r="A79" s="117">
        <v>44362</v>
      </c>
      <c r="B79" s="105" t="str">
        <f t="shared" si="3"/>
        <v>(火)</v>
      </c>
      <c r="C79" s="62">
        <f t="shared" si="4"/>
        <v>1112983</v>
      </c>
      <c r="D79" s="68">
        <v>609721</v>
      </c>
      <c r="E79" s="68">
        <v>30302</v>
      </c>
      <c r="F79" s="68">
        <v>0</v>
      </c>
      <c r="G79" s="68">
        <v>472960</v>
      </c>
      <c r="H79" s="62">
        <v>0</v>
      </c>
      <c r="I79" s="62">
        <v>0</v>
      </c>
      <c r="J79" s="68">
        <v>574798</v>
      </c>
      <c r="K79" s="68">
        <v>26224</v>
      </c>
      <c r="L79" s="68">
        <v>0</v>
      </c>
      <c r="M79" s="68">
        <v>454212</v>
      </c>
      <c r="N79" s="62">
        <v>0</v>
      </c>
      <c r="O79" s="67">
        <v>0</v>
      </c>
    </row>
    <row r="80" spans="1:15" x14ac:dyDescent="0.55000000000000004">
      <c r="A80" s="117">
        <v>44361</v>
      </c>
      <c r="B80" s="105" t="str">
        <f t="shared" si="3"/>
        <v>(月)</v>
      </c>
      <c r="C80" s="62">
        <f t="shared" si="4"/>
        <v>1001868</v>
      </c>
      <c r="D80" s="68">
        <v>562928</v>
      </c>
      <c r="E80" s="68">
        <v>30617</v>
      </c>
      <c r="F80" s="68">
        <v>0</v>
      </c>
      <c r="G80" s="68">
        <v>408323</v>
      </c>
      <c r="H80" s="62">
        <v>0</v>
      </c>
      <c r="I80" s="62">
        <v>0</v>
      </c>
      <c r="J80" s="68">
        <v>533226</v>
      </c>
      <c r="K80" s="68">
        <v>27105</v>
      </c>
      <c r="L80" s="68">
        <v>0</v>
      </c>
      <c r="M80" s="68">
        <v>393184</v>
      </c>
      <c r="N80" s="62">
        <v>0</v>
      </c>
      <c r="O80" s="67">
        <v>0</v>
      </c>
    </row>
    <row r="81" spans="1:15" x14ac:dyDescent="0.55000000000000004">
      <c r="A81" s="117">
        <v>44360</v>
      </c>
      <c r="B81" s="105" t="str">
        <f t="shared" si="3"/>
        <v>(日)</v>
      </c>
      <c r="C81" s="62">
        <f t="shared" si="4"/>
        <v>911297</v>
      </c>
      <c r="D81" s="68">
        <v>562180</v>
      </c>
      <c r="E81" s="68">
        <v>34292</v>
      </c>
      <c r="F81" s="68">
        <v>0</v>
      </c>
      <c r="G81" s="68">
        <v>314825</v>
      </c>
      <c r="H81" s="62">
        <v>0</v>
      </c>
      <c r="I81" s="62">
        <v>0</v>
      </c>
      <c r="J81" s="68">
        <v>528365</v>
      </c>
      <c r="K81" s="68">
        <v>30673</v>
      </c>
      <c r="L81" s="68">
        <v>0</v>
      </c>
      <c r="M81" s="68">
        <v>304271</v>
      </c>
      <c r="N81" s="62">
        <v>0</v>
      </c>
      <c r="O81" s="67">
        <v>0</v>
      </c>
    </row>
    <row r="82" spans="1:15" x14ac:dyDescent="0.55000000000000004">
      <c r="A82" s="117">
        <v>44359</v>
      </c>
      <c r="B82" s="105" t="str">
        <f t="shared" si="3"/>
        <v>(土)</v>
      </c>
      <c r="C82" s="62">
        <f t="shared" si="4"/>
        <v>923082</v>
      </c>
      <c r="D82" s="68">
        <v>618626</v>
      </c>
      <c r="E82" s="68">
        <v>33334</v>
      </c>
      <c r="F82" s="68">
        <v>0</v>
      </c>
      <c r="G82" s="68">
        <v>271122</v>
      </c>
      <c r="H82" s="62">
        <v>0</v>
      </c>
      <c r="I82" s="62">
        <v>0</v>
      </c>
      <c r="J82" s="68">
        <v>585418</v>
      </c>
      <c r="K82" s="68">
        <v>30507</v>
      </c>
      <c r="L82" s="68">
        <v>0</v>
      </c>
      <c r="M82" s="68">
        <v>258397</v>
      </c>
      <c r="N82" s="62">
        <v>0</v>
      </c>
      <c r="O82" s="67">
        <v>0</v>
      </c>
    </row>
    <row r="83" spans="1:15" x14ac:dyDescent="0.55000000000000004">
      <c r="A83" s="117">
        <v>44358</v>
      </c>
      <c r="B83" s="105" t="str">
        <f t="shared" si="3"/>
        <v>(金)</v>
      </c>
      <c r="C83" s="62">
        <f t="shared" si="4"/>
        <v>948078</v>
      </c>
      <c r="D83" s="68">
        <v>658299</v>
      </c>
      <c r="E83" s="68">
        <v>29577</v>
      </c>
      <c r="F83" s="68">
        <v>0</v>
      </c>
      <c r="G83" s="68">
        <v>260202</v>
      </c>
      <c r="H83" s="62">
        <v>0</v>
      </c>
      <c r="I83" s="62">
        <v>0</v>
      </c>
      <c r="J83" s="68">
        <v>625313</v>
      </c>
      <c r="K83" s="68">
        <v>26927</v>
      </c>
      <c r="L83" s="68">
        <v>0</v>
      </c>
      <c r="M83" s="68">
        <v>243588</v>
      </c>
      <c r="N83" s="62">
        <v>0</v>
      </c>
      <c r="O83" s="67">
        <v>0</v>
      </c>
    </row>
    <row r="84" spans="1:15" x14ac:dyDescent="0.55000000000000004">
      <c r="A84" s="117">
        <v>44357</v>
      </c>
      <c r="B84" s="105" t="str">
        <f t="shared" si="3"/>
        <v>(木)</v>
      </c>
      <c r="C84" s="62">
        <f t="shared" si="4"/>
        <v>978025</v>
      </c>
      <c r="D84" s="68">
        <v>653249</v>
      </c>
      <c r="E84" s="68">
        <v>29412</v>
      </c>
      <c r="F84" s="68">
        <v>0</v>
      </c>
      <c r="G84" s="68">
        <v>295364</v>
      </c>
      <c r="H84" s="62">
        <v>0</v>
      </c>
      <c r="I84" s="62">
        <v>0</v>
      </c>
      <c r="J84" s="68">
        <v>623730</v>
      </c>
      <c r="K84" s="68">
        <v>26868</v>
      </c>
      <c r="L84" s="68">
        <v>0</v>
      </c>
      <c r="M84" s="68">
        <v>278290</v>
      </c>
      <c r="N84" s="62">
        <v>0</v>
      </c>
      <c r="O84" s="67">
        <v>0</v>
      </c>
    </row>
    <row r="85" spans="1:15" x14ac:dyDescent="0.55000000000000004">
      <c r="A85" s="117">
        <v>44356</v>
      </c>
      <c r="B85" s="105" t="str">
        <f t="shared" si="3"/>
        <v>(水)</v>
      </c>
      <c r="C85" s="62">
        <f t="shared" si="4"/>
        <v>976454</v>
      </c>
      <c r="D85" s="68">
        <v>668966</v>
      </c>
      <c r="E85" s="68">
        <v>27436</v>
      </c>
      <c r="F85" s="68">
        <v>0</v>
      </c>
      <c r="G85" s="68">
        <v>280052</v>
      </c>
      <c r="H85" s="62">
        <v>0</v>
      </c>
      <c r="I85" s="62">
        <v>0</v>
      </c>
      <c r="J85" s="68">
        <v>639570</v>
      </c>
      <c r="K85" s="68">
        <v>25423</v>
      </c>
      <c r="L85" s="68">
        <v>0</v>
      </c>
      <c r="M85" s="68">
        <v>264094</v>
      </c>
      <c r="N85" s="62">
        <v>0</v>
      </c>
      <c r="O85" s="67">
        <v>0</v>
      </c>
    </row>
    <row r="86" spans="1:15" x14ac:dyDescent="0.55000000000000004">
      <c r="A86" s="117">
        <v>44355</v>
      </c>
      <c r="B86" s="105" t="str">
        <f t="shared" si="3"/>
        <v>(火)</v>
      </c>
      <c r="C86" s="62">
        <f t="shared" si="4"/>
        <v>939721</v>
      </c>
      <c r="D86" s="68">
        <v>683965</v>
      </c>
      <c r="E86" s="68">
        <v>29180</v>
      </c>
      <c r="F86" s="68">
        <v>0</v>
      </c>
      <c r="G86" s="68">
        <v>226576</v>
      </c>
      <c r="H86" s="62">
        <v>0</v>
      </c>
      <c r="I86" s="62">
        <v>0</v>
      </c>
      <c r="J86" s="68">
        <v>656507</v>
      </c>
      <c r="K86" s="68">
        <v>27532</v>
      </c>
      <c r="L86" s="68">
        <v>0</v>
      </c>
      <c r="M86" s="68">
        <v>212799</v>
      </c>
      <c r="N86" s="62">
        <v>0</v>
      </c>
      <c r="O86" s="67">
        <v>0</v>
      </c>
    </row>
    <row r="87" spans="1:15" x14ac:dyDescent="0.55000000000000004">
      <c r="A87" s="117">
        <v>44354</v>
      </c>
      <c r="B87" s="105" t="str">
        <f t="shared" si="3"/>
        <v>(月)</v>
      </c>
      <c r="C87" s="62">
        <f t="shared" si="4"/>
        <v>843465</v>
      </c>
      <c r="D87" s="68">
        <v>628473</v>
      </c>
      <c r="E87" s="68">
        <v>29036</v>
      </c>
      <c r="F87" s="68">
        <v>0</v>
      </c>
      <c r="G87" s="68">
        <v>185956</v>
      </c>
      <c r="H87" s="62">
        <v>0</v>
      </c>
      <c r="I87" s="62">
        <v>0</v>
      </c>
      <c r="J87" s="68">
        <v>605428</v>
      </c>
      <c r="K87" s="68">
        <v>27299</v>
      </c>
      <c r="L87" s="68">
        <v>0</v>
      </c>
      <c r="M87" s="68">
        <v>174871</v>
      </c>
      <c r="N87" s="62">
        <v>0</v>
      </c>
      <c r="O87" s="67">
        <v>0</v>
      </c>
    </row>
    <row r="88" spans="1:15" x14ac:dyDescent="0.55000000000000004">
      <c r="A88" s="65">
        <v>44353</v>
      </c>
      <c r="B88" s="105" t="str">
        <f t="shared" si="3"/>
        <v>(日)</v>
      </c>
      <c r="C88" s="62">
        <f t="shared" si="4"/>
        <v>738443</v>
      </c>
      <c r="D88" s="68">
        <v>537609</v>
      </c>
      <c r="E88" s="68">
        <v>22805</v>
      </c>
      <c r="F88" s="68">
        <v>0</v>
      </c>
      <c r="G88" s="68">
        <v>178029</v>
      </c>
      <c r="H88" s="62">
        <v>0</v>
      </c>
      <c r="I88" s="62">
        <v>0</v>
      </c>
      <c r="J88" s="68">
        <v>516312</v>
      </c>
      <c r="K88" s="68">
        <v>21590</v>
      </c>
      <c r="L88" s="68">
        <v>0</v>
      </c>
      <c r="M88" s="68">
        <v>172499</v>
      </c>
      <c r="N88" s="62">
        <v>0</v>
      </c>
      <c r="O88" s="67">
        <v>0</v>
      </c>
    </row>
    <row r="89" spans="1:15" x14ac:dyDescent="0.55000000000000004">
      <c r="A89" s="65">
        <v>44352</v>
      </c>
      <c r="B89" s="105" t="str">
        <f t="shared" si="3"/>
        <v>(土)</v>
      </c>
      <c r="C89" s="62">
        <f t="shared" si="4"/>
        <v>737103</v>
      </c>
      <c r="D89" s="68">
        <v>592111</v>
      </c>
      <c r="E89" s="68">
        <v>20371</v>
      </c>
      <c r="F89" s="68">
        <v>0</v>
      </c>
      <c r="G89" s="68">
        <v>124621</v>
      </c>
      <c r="H89" s="62">
        <v>0</v>
      </c>
      <c r="I89" s="62">
        <v>0</v>
      </c>
      <c r="J89" s="68">
        <v>568557</v>
      </c>
      <c r="K89" s="68">
        <v>18981</v>
      </c>
      <c r="L89" s="68">
        <v>0</v>
      </c>
      <c r="M89" s="68">
        <v>116426</v>
      </c>
      <c r="N89" s="62">
        <v>0</v>
      </c>
      <c r="O89" s="67">
        <v>0</v>
      </c>
    </row>
    <row r="90" spans="1:15" x14ac:dyDescent="0.55000000000000004">
      <c r="A90" s="65">
        <v>44351</v>
      </c>
      <c r="B90" s="105" t="str">
        <f t="shared" si="3"/>
        <v>(金)</v>
      </c>
      <c r="C90" s="62">
        <f t="shared" si="4"/>
        <v>762366</v>
      </c>
      <c r="D90" s="68">
        <v>626232</v>
      </c>
      <c r="E90" s="68">
        <v>20206</v>
      </c>
      <c r="F90" s="68">
        <v>0</v>
      </c>
      <c r="G90" s="68">
        <v>115928</v>
      </c>
      <c r="H90" s="62">
        <v>0</v>
      </c>
      <c r="I90" s="62">
        <v>0</v>
      </c>
      <c r="J90" s="68">
        <v>600704</v>
      </c>
      <c r="K90" s="68">
        <v>18909</v>
      </c>
      <c r="L90" s="68">
        <v>0</v>
      </c>
      <c r="M90" s="68">
        <v>103438</v>
      </c>
      <c r="N90" s="62">
        <v>0</v>
      </c>
      <c r="O90" s="67">
        <v>0</v>
      </c>
    </row>
    <row r="91" spans="1:15" x14ac:dyDescent="0.55000000000000004">
      <c r="A91" s="65">
        <v>44350</v>
      </c>
      <c r="B91" s="105" t="str">
        <f>"(" &amp; TEXT(A91,"aaa") &amp; ")"</f>
        <v>(木)</v>
      </c>
      <c r="C91" s="62">
        <f t="shared" si="4"/>
        <v>799590</v>
      </c>
      <c r="D91" s="68">
        <v>643386</v>
      </c>
      <c r="E91" s="68">
        <v>19979</v>
      </c>
      <c r="F91" s="68">
        <v>0</v>
      </c>
      <c r="G91" s="68">
        <v>136225</v>
      </c>
      <c r="H91" s="62">
        <v>0</v>
      </c>
      <c r="I91" s="62">
        <v>0</v>
      </c>
      <c r="J91" s="68">
        <v>618005</v>
      </c>
      <c r="K91" s="68">
        <v>18889</v>
      </c>
      <c r="L91" s="68">
        <v>0</v>
      </c>
      <c r="M91" s="68">
        <v>124043</v>
      </c>
      <c r="N91" s="62">
        <v>0</v>
      </c>
      <c r="O91" s="67">
        <v>0</v>
      </c>
    </row>
    <row r="92" spans="1:15" x14ac:dyDescent="0.55000000000000004">
      <c r="A92" s="65">
        <v>44349</v>
      </c>
      <c r="B92" s="105" t="str">
        <f t="shared" ref="B92:B143" si="5">"(" &amp; TEXT(A92,"aaa") &amp; ")"</f>
        <v>(水)</v>
      </c>
      <c r="C92" s="62">
        <f t="shared" si="4"/>
        <v>797971</v>
      </c>
      <c r="D92" s="68">
        <v>640221</v>
      </c>
      <c r="E92" s="68">
        <v>19625</v>
      </c>
      <c r="F92" s="68">
        <v>0</v>
      </c>
      <c r="G92" s="68">
        <v>138125</v>
      </c>
      <c r="H92" s="62">
        <v>0</v>
      </c>
      <c r="I92" s="62">
        <v>0</v>
      </c>
      <c r="J92" s="68">
        <v>616460</v>
      </c>
      <c r="K92" s="68">
        <v>18537</v>
      </c>
      <c r="L92" s="68">
        <v>0</v>
      </c>
      <c r="M92" s="68">
        <v>125939</v>
      </c>
      <c r="N92" s="62">
        <v>0</v>
      </c>
      <c r="O92" s="67">
        <v>0</v>
      </c>
    </row>
    <row r="93" spans="1:15" x14ac:dyDescent="0.55000000000000004">
      <c r="A93" s="65">
        <v>44348</v>
      </c>
      <c r="B93" s="105" t="str">
        <f t="shared" si="5"/>
        <v>(火)</v>
      </c>
      <c r="C93" s="62">
        <f t="shared" si="4"/>
        <v>750718</v>
      </c>
      <c r="D93" s="68">
        <v>620363</v>
      </c>
      <c r="E93" s="68">
        <v>19175</v>
      </c>
      <c r="F93" s="68">
        <v>0</v>
      </c>
      <c r="G93" s="68">
        <v>111180</v>
      </c>
      <c r="H93" s="62">
        <v>0</v>
      </c>
      <c r="I93" s="62">
        <v>0</v>
      </c>
      <c r="J93" s="68">
        <v>598004</v>
      </c>
      <c r="K93" s="68">
        <v>18177</v>
      </c>
      <c r="L93" s="68">
        <v>0</v>
      </c>
      <c r="M93" s="68">
        <v>99419</v>
      </c>
      <c r="N93" s="62">
        <v>0</v>
      </c>
      <c r="O93" s="67">
        <v>0</v>
      </c>
    </row>
    <row r="94" spans="1:15" x14ac:dyDescent="0.55000000000000004">
      <c r="A94" s="65">
        <v>44347</v>
      </c>
      <c r="B94" s="105" t="str">
        <f t="shared" si="5"/>
        <v>(月)</v>
      </c>
      <c r="C94" s="62">
        <f t="shared" si="4"/>
        <v>626524</v>
      </c>
      <c r="D94" s="68">
        <v>513759</v>
      </c>
      <c r="E94" s="68">
        <v>18343</v>
      </c>
      <c r="F94" s="68">
        <v>0</v>
      </c>
      <c r="G94" s="68">
        <v>94422</v>
      </c>
      <c r="H94" s="62">
        <v>0</v>
      </c>
      <c r="I94" s="62">
        <v>0</v>
      </c>
      <c r="J94" s="68">
        <v>492703</v>
      </c>
      <c r="K94" s="68">
        <v>17222</v>
      </c>
      <c r="L94" s="68">
        <v>0</v>
      </c>
      <c r="M94" s="68">
        <v>77731</v>
      </c>
      <c r="N94" s="62">
        <v>0</v>
      </c>
      <c r="O94" s="67">
        <v>0</v>
      </c>
    </row>
    <row r="95" spans="1:15" x14ac:dyDescent="0.55000000000000004">
      <c r="A95" s="65">
        <v>44346</v>
      </c>
      <c r="B95" s="105" t="str">
        <f t="shared" si="5"/>
        <v>(日)</v>
      </c>
      <c r="C95" s="62">
        <f t="shared" si="4"/>
        <v>526425</v>
      </c>
      <c r="D95" s="68">
        <v>445491</v>
      </c>
      <c r="E95" s="68">
        <v>15900</v>
      </c>
      <c r="F95" s="68">
        <v>0</v>
      </c>
      <c r="G95" s="68">
        <v>65034</v>
      </c>
      <c r="H95" s="62">
        <v>0</v>
      </c>
      <c r="I95" s="62">
        <v>0</v>
      </c>
      <c r="J95" s="68">
        <v>429945</v>
      </c>
      <c r="K95" s="68">
        <v>15110</v>
      </c>
      <c r="L95" s="68">
        <v>0</v>
      </c>
      <c r="M95" s="68">
        <v>59026</v>
      </c>
      <c r="N95" s="62">
        <v>0</v>
      </c>
      <c r="O95" s="67">
        <v>0</v>
      </c>
    </row>
    <row r="96" spans="1:15" x14ac:dyDescent="0.55000000000000004">
      <c r="A96" s="65">
        <v>44345</v>
      </c>
      <c r="B96" s="105" t="str">
        <f t="shared" si="5"/>
        <v>(土)</v>
      </c>
      <c r="C96" s="62">
        <f t="shared" si="4"/>
        <v>530301</v>
      </c>
      <c r="D96" s="68">
        <v>456601</v>
      </c>
      <c r="E96" s="68">
        <v>15515</v>
      </c>
      <c r="F96" s="68">
        <v>0</v>
      </c>
      <c r="G96" s="68">
        <v>58185</v>
      </c>
      <c r="H96" s="62">
        <v>0</v>
      </c>
      <c r="I96" s="62">
        <v>0</v>
      </c>
      <c r="J96" s="68">
        <v>435631</v>
      </c>
      <c r="K96" s="68">
        <v>14690</v>
      </c>
      <c r="L96" s="68">
        <v>0</v>
      </c>
      <c r="M96" s="68">
        <v>47050</v>
      </c>
      <c r="N96" s="62">
        <v>0</v>
      </c>
      <c r="O96" s="67">
        <v>0</v>
      </c>
    </row>
    <row r="97" spans="1:15" x14ac:dyDescent="0.55000000000000004">
      <c r="A97" s="65">
        <v>44344</v>
      </c>
      <c r="B97" s="105" t="str">
        <f t="shared" si="5"/>
        <v>(金)</v>
      </c>
      <c r="C97" s="62">
        <f t="shared" si="4"/>
        <v>572764</v>
      </c>
      <c r="D97" s="68">
        <v>512956</v>
      </c>
      <c r="E97" s="68">
        <v>14254</v>
      </c>
      <c r="F97" s="68">
        <v>0</v>
      </c>
      <c r="G97" s="68">
        <v>45554</v>
      </c>
      <c r="H97" s="62">
        <v>0</v>
      </c>
      <c r="I97" s="62">
        <v>0</v>
      </c>
      <c r="J97" s="68">
        <v>485795</v>
      </c>
      <c r="K97" s="68">
        <v>13503</v>
      </c>
      <c r="L97" s="68">
        <v>0</v>
      </c>
      <c r="M97" s="68">
        <v>29857</v>
      </c>
      <c r="N97" s="62">
        <v>0</v>
      </c>
      <c r="O97" s="67">
        <v>0</v>
      </c>
    </row>
    <row r="98" spans="1:15" x14ac:dyDescent="0.55000000000000004">
      <c r="A98" s="65">
        <v>44343</v>
      </c>
      <c r="B98" s="105" t="str">
        <f t="shared" si="5"/>
        <v>(木)</v>
      </c>
      <c r="C98" s="62">
        <f t="shared" si="4"/>
        <v>595657</v>
      </c>
      <c r="D98" s="68">
        <v>538969</v>
      </c>
      <c r="E98" s="68">
        <v>12398</v>
      </c>
      <c r="F98" s="68">
        <v>0</v>
      </c>
      <c r="G98" s="68">
        <v>44290</v>
      </c>
      <c r="H98" s="62">
        <v>0</v>
      </c>
      <c r="I98" s="62">
        <v>0</v>
      </c>
      <c r="J98" s="68">
        <v>511138</v>
      </c>
      <c r="K98" s="68">
        <v>11802</v>
      </c>
      <c r="L98" s="68">
        <v>0</v>
      </c>
      <c r="M98" s="68">
        <v>31979</v>
      </c>
      <c r="N98" s="62">
        <v>0</v>
      </c>
      <c r="O98" s="67">
        <v>0</v>
      </c>
    </row>
    <row r="99" spans="1:15" x14ac:dyDescent="0.55000000000000004">
      <c r="A99" s="65">
        <v>44342</v>
      </c>
      <c r="B99" s="105" t="str">
        <f t="shared" si="5"/>
        <v>(水)</v>
      </c>
      <c r="C99" s="62">
        <f t="shared" si="4"/>
        <v>583423</v>
      </c>
      <c r="D99" s="68">
        <v>559870</v>
      </c>
      <c r="E99" s="68">
        <v>11477</v>
      </c>
      <c r="F99" s="68">
        <v>0</v>
      </c>
      <c r="G99" s="68">
        <v>12076</v>
      </c>
      <c r="H99" s="62">
        <v>0</v>
      </c>
      <c r="I99" s="62">
        <v>0</v>
      </c>
      <c r="J99" s="68">
        <v>529539</v>
      </c>
      <c r="K99" s="68">
        <v>10810</v>
      </c>
      <c r="L99" s="68">
        <v>0</v>
      </c>
      <c r="M99" s="68">
        <v>9046</v>
      </c>
      <c r="N99" s="62">
        <v>0</v>
      </c>
      <c r="O99" s="67">
        <v>0</v>
      </c>
    </row>
    <row r="100" spans="1:15" x14ac:dyDescent="0.55000000000000004">
      <c r="A100" s="65">
        <v>44341</v>
      </c>
      <c r="B100" s="105" t="str">
        <f t="shared" si="5"/>
        <v>(火)</v>
      </c>
      <c r="C100" s="62">
        <f t="shared" si="4"/>
        <v>525913</v>
      </c>
      <c r="D100" s="68">
        <v>505251</v>
      </c>
      <c r="E100" s="68">
        <v>9778</v>
      </c>
      <c r="F100" s="68">
        <v>0</v>
      </c>
      <c r="G100" s="68">
        <v>10884</v>
      </c>
      <c r="H100" s="62">
        <v>0</v>
      </c>
      <c r="I100" s="62">
        <v>0</v>
      </c>
      <c r="J100" s="68">
        <v>478180</v>
      </c>
      <c r="K100" s="68">
        <v>9319</v>
      </c>
      <c r="L100" s="68">
        <v>0</v>
      </c>
      <c r="M100" s="68">
        <v>7702</v>
      </c>
      <c r="N100" s="62">
        <v>0</v>
      </c>
      <c r="O100" s="67">
        <v>0</v>
      </c>
    </row>
    <row r="101" spans="1:15" x14ac:dyDescent="0.55000000000000004">
      <c r="A101" s="65">
        <v>44340</v>
      </c>
      <c r="B101" s="105" t="str">
        <f t="shared" si="5"/>
        <v>(月)</v>
      </c>
      <c r="C101" s="62">
        <f t="shared" si="4"/>
        <v>456056</v>
      </c>
      <c r="D101" s="68">
        <v>436057</v>
      </c>
      <c r="E101" s="68">
        <v>9824</v>
      </c>
      <c r="F101" s="68">
        <v>0</v>
      </c>
      <c r="G101" s="68">
        <v>10175</v>
      </c>
      <c r="H101" s="62">
        <v>0</v>
      </c>
      <c r="I101" s="62">
        <v>0</v>
      </c>
      <c r="J101" s="68">
        <v>414445</v>
      </c>
      <c r="K101" s="68">
        <v>9333</v>
      </c>
      <c r="L101" s="68">
        <v>0</v>
      </c>
      <c r="M101" s="68">
        <v>7000</v>
      </c>
      <c r="N101" s="62">
        <v>0</v>
      </c>
      <c r="O101" s="67">
        <v>0</v>
      </c>
    </row>
    <row r="102" spans="1:15" x14ac:dyDescent="0.55000000000000004">
      <c r="A102" s="65">
        <v>44339</v>
      </c>
      <c r="B102" s="105" t="str">
        <f t="shared" si="5"/>
        <v>(日)</v>
      </c>
      <c r="C102" s="62">
        <f t="shared" si="4"/>
        <v>350320</v>
      </c>
      <c r="D102" s="68">
        <v>325344</v>
      </c>
      <c r="E102" s="68">
        <v>0</v>
      </c>
      <c r="F102" s="68">
        <v>0</v>
      </c>
      <c r="G102" s="68">
        <v>24976</v>
      </c>
      <c r="H102" s="62">
        <v>0</v>
      </c>
      <c r="I102" s="62">
        <v>0</v>
      </c>
      <c r="J102" s="68">
        <v>312844</v>
      </c>
      <c r="K102" s="68">
        <v>0</v>
      </c>
      <c r="L102" s="68">
        <v>0</v>
      </c>
      <c r="M102" s="68">
        <v>20636</v>
      </c>
      <c r="N102" s="62">
        <v>0</v>
      </c>
      <c r="O102" s="67">
        <v>0</v>
      </c>
    </row>
    <row r="103" spans="1:15" x14ac:dyDescent="0.55000000000000004">
      <c r="A103" s="65">
        <v>44338</v>
      </c>
      <c r="B103" s="105" t="str">
        <f t="shared" si="5"/>
        <v>(土)</v>
      </c>
      <c r="C103" s="62">
        <f t="shared" si="4"/>
        <v>324878</v>
      </c>
      <c r="D103" s="68">
        <v>283847</v>
      </c>
      <c r="E103" s="68">
        <v>0</v>
      </c>
      <c r="F103" s="68">
        <v>0</v>
      </c>
      <c r="G103" s="68">
        <v>41031</v>
      </c>
      <c r="H103" s="62">
        <v>0</v>
      </c>
      <c r="I103" s="62">
        <v>0</v>
      </c>
      <c r="J103" s="68">
        <v>267572</v>
      </c>
      <c r="K103" s="68">
        <v>0</v>
      </c>
      <c r="L103" s="68">
        <v>0</v>
      </c>
      <c r="M103" s="68">
        <v>22655</v>
      </c>
      <c r="N103" s="62">
        <v>0</v>
      </c>
      <c r="O103" s="67">
        <v>0</v>
      </c>
    </row>
    <row r="104" spans="1:15" x14ac:dyDescent="0.55000000000000004">
      <c r="A104" s="65">
        <v>44337</v>
      </c>
      <c r="B104" s="105" t="str">
        <f t="shared" si="5"/>
        <v>(金)</v>
      </c>
      <c r="C104" s="62">
        <f t="shared" si="4"/>
        <v>336408</v>
      </c>
      <c r="D104" s="68">
        <v>278348</v>
      </c>
      <c r="E104" s="68">
        <v>0</v>
      </c>
      <c r="F104" s="68">
        <v>0</v>
      </c>
      <c r="G104" s="68">
        <v>58060</v>
      </c>
      <c r="H104" s="62">
        <v>0</v>
      </c>
      <c r="I104" s="62">
        <v>0</v>
      </c>
      <c r="J104" s="68">
        <v>253902</v>
      </c>
      <c r="K104" s="68">
        <v>0</v>
      </c>
      <c r="L104" s="68">
        <v>0</v>
      </c>
      <c r="M104" s="68">
        <v>25167</v>
      </c>
      <c r="N104" s="62">
        <v>0</v>
      </c>
      <c r="O104" s="67">
        <v>0</v>
      </c>
    </row>
    <row r="105" spans="1:15" x14ac:dyDescent="0.55000000000000004">
      <c r="A105" s="65">
        <v>44336</v>
      </c>
      <c r="B105" s="105" t="str">
        <f t="shared" si="5"/>
        <v>(木)</v>
      </c>
      <c r="C105" s="62">
        <f t="shared" si="4"/>
        <v>345604</v>
      </c>
      <c r="D105" s="68">
        <v>320093</v>
      </c>
      <c r="E105" s="68">
        <v>0</v>
      </c>
      <c r="F105" s="68">
        <v>0</v>
      </c>
      <c r="G105" s="68">
        <v>25511</v>
      </c>
      <c r="H105" s="62">
        <v>0</v>
      </c>
      <c r="I105" s="62">
        <v>0</v>
      </c>
      <c r="J105" s="68">
        <v>293351</v>
      </c>
      <c r="K105" s="68">
        <v>0</v>
      </c>
      <c r="L105" s="68">
        <v>0</v>
      </c>
      <c r="M105" s="68">
        <v>13827</v>
      </c>
      <c r="N105" s="62">
        <v>0</v>
      </c>
      <c r="O105" s="67">
        <v>0</v>
      </c>
    </row>
    <row r="106" spans="1:15" x14ac:dyDescent="0.55000000000000004">
      <c r="A106" s="65">
        <v>44335</v>
      </c>
      <c r="B106" s="105" t="str">
        <f t="shared" si="5"/>
        <v>(水)</v>
      </c>
      <c r="C106" s="62">
        <f t="shared" si="4"/>
        <v>376434</v>
      </c>
      <c r="D106" s="68">
        <v>306619</v>
      </c>
      <c r="E106" s="68">
        <v>0</v>
      </c>
      <c r="F106" s="68">
        <v>0</v>
      </c>
      <c r="G106" s="68">
        <v>69815</v>
      </c>
      <c r="H106" s="62">
        <v>0</v>
      </c>
      <c r="I106" s="62">
        <v>0</v>
      </c>
      <c r="J106" s="68">
        <v>282000</v>
      </c>
      <c r="K106" s="68">
        <v>0</v>
      </c>
      <c r="L106" s="68">
        <v>0</v>
      </c>
      <c r="M106" s="68">
        <v>33708</v>
      </c>
      <c r="N106" s="62">
        <v>0</v>
      </c>
      <c r="O106" s="67">
        <v>0</v>
      </c>
    </row>
    <row r="107" spans="1:15" x14ac:dyDescent="0.55000000000000004">
      <c r="A107" s="65">
        <v>44334</v>
      </c>
      <c r="B107" s="105" t="str">
        <f t="shared" si="5"/>
        <v>(火)</v>
      </c>
      <c r="C107" s="62">
        <f t="shared" si="4"/>
        <v>318632</v>
      </c>
      <c r="D107" s="68">
        <v>252599</v>
      </c>
      <c r="E107" s="68">
        <v>0</v>
      </c>
      <c r="F107" s="68">
        <v>0</v>
      </c>
      <c r="G107" s="68">
        <v>66033</v>
      </c>
      <c r="H107" s="62">
        <v>0</v>
      </c>
      <c r="I107" s="62">
        <v>0</v>
      </c>
      <c r="J107" s="68">
        <v>231279</v>
      </c>
      <c r="K107" s="68">
        <v>0</v>
      </c>
      <c r="L107" s="68">
        <v>0</v>
      </c>
      <c r="M107" s="68">
        <v>34983</v>
      </c>
      <c r="N107" s="62">
        <v>0</v>
      </c>
      <c r="O107" s="67">
        <v>0</v>
      </c>
    </row>
    <row r="108" spans="1:15" x14ac:dyDescent="0.55000000000000004">
      <c r="A108" s="65">
        <v>44333</v>
      </c>
      <c r="B108" s="105" t="str">
        <f t="shared" si="5"/>
        <v>(月)</v>
      </c>
      <c r="C108" s="62">
        <f t="shared" si="4"/>
        <v>261994</v>
      </c>
      <c r="D108" s="68">
        <v>209827</v>
      </c>
      <c r="E108" s="68">
        <v>0</v>
      </c>
      <c r="F108" s="68">
        <v>0</v>
      </c>
      <c r="G108" s="68">
        <v>52167</v>
      </c>
      <c r="H108" s="62">
        <v>0</v>
      </c>
      <c r="I108" s="62">
        <v>0</v>
      </c>
      <c r="J108" s="68">
        <v>191925</v>
      </c>
      <c r="K108" s="68">
        <v>0</v>
      </c>
      <c r="L108" s="68">
        <v>0</v>
      </c>
      <c r="M108" s="68">
        <v>26378</v>
      </c>
      <c r="N108" s="62">
        <v>0</v>
      </c>
      <c r="O108" s="67">
        <v>0</v>
      </c>
    </row>
    <row r="109" spans="1:15" x14ac:dyDescent="0.55000000000000004">
      <c r="A109" s="65">
        <v>44332</v>
      </c>
      <c r="B109" s="105" t="str">
        <f t="shared" si="5"/>
        <v>(日)</v>
      </c>
      <c r="C109" s="62">
        <f t="shared" si="4"/>
        <v>207186</v>
      </c>
      <c r="D109" s="68">
        <v>186283</v>
      </c>
      <c r="E109" s="68">
        <v>0</v>
      </c>
      <c r="F109" s="68">
        <v>0</v>
      </c>
      <c r="G109" s="68">
        <v>20903</v>
      </c>
      <c r="H109" s="62">
        <v>0</v>
      </c>
      <c r="I109" s="62">
        <v>0</v>
      </c>
      <c r="J109" s="68">
        <v>178833</v>
      </c>
      <c r="K109" s="68">
        <v>0</v>
      </c>
      <c r="L109" s="68">
        <v>0</v>
      </c>
      <c r="M109" s="68">
        <v>14746</v>
      </c>
      <c r="N109" s="62">
        <v>0</v>
      </c>
      <c r="O109" s="67">
        <v>0</v>
      </c>
    </row>
    <row r="110" spans="1:15" x14ac:dyDescent="0.55000000000000004">
      <c r="A110" s="65">
        <v>44331</v>
      </c>
      <c r="B110" s="105" t="str">
        <f t="shared" si="5"/>
        <v>(土)</v>
      </c>
      <c r="C110" s="62">
        <f t="shared" si="4"/>
        <v>169521</v>
      </c>
      <c r="D110" s="68">
        <v>136798</v>
      </c>
      <c r="E110" s="68">
        <v>0</v>
      </c>
      <c r="F110" s="68">
        <v>0</v>
      </c>
      <c r="G110" s="68">
        <v>32723</v>
      </c>
      <c r="H110" s="62">
        <v>0</v>
      </c>
      <c r="I110" s="62">
        <v>0</v>
      </c>
      <c r="J110" s="68">
        <v>125432</v>
      </c>
      <c r="K110" s="68">
        <v>0</v>
      </c>
      <c r="L110" s="68">
        <v>0</v>
      </c>
      <c r="M110" s="68">
        <v>15749</v>
      </c>
      <c r="N110" s="62">
        <v>0</v>
      </c>
      <c r="O110" s="67">
        <v>0</v>
      </c>
    </row>
    <row r="111" spans="1:15" x14ac:dyDescent="0.55000000000000004">
      <c r="A111" s="65">
        <v>44330</v>
      </c>
      <c r="B111" s="105" t="str">
        <f t="shared" si="5"/>
        <v>(金)</v>
      </c>
      <c r="C111" s="62">
        <f t="shared" si="4"/>
        <v>182736</v>
      </c>
      <c r="D111" s="68">
        <v>135394</v>
      </c>
      <c r="E111" s="68">
        <v>0</v>
      </c>
      <c r="F111" s="68">
        <v>0</v>
      </c>
      <c r="G111" s="68">
        <v>47342</v>
      </c>
      <c r="H111" s="62">
        <v>0</v>
      </c>
      <c r="I111" s="62">
        <v>0</v>
      </c>
      <c r="J111" s="68">
        <v>114418</v>
      </c>
      <c r="K111" s="68">
        <v>0</v>
      </c>
      <c r="L111" s="68">
        <v>0</v>
      </c>
      <c r="M111" s="68">
        <v>18258</v>
      </c>
      <c r="N111" s="62">
        <v>0</v>
      </c>
      <c r="O111" s="67">
        <v>0</v>
      </c>
    </row>
    <row r="112" spans="1:15" x14ac:dyDescent="0.55000000000000004">
      <c r="A112" s="65">
        <v>44329</v>
      </c>
      <c r="B112" s="105" t="str">
        <f t="shared" si="5"/>
        <v>(木)</v>
      </c>
      <c r="C112" s="62">
        <f t="shared" si="4"/>
        <v>208024</v>
      </c>
      <c r="D112" s="68">
        <v>156792</v>
      </c>
      <c r="E112" s="68">
        <v>0</v>
      </c>
      <c r="F112" s="68">
        <v>0</v>
      </c>
      <c r="G112" s="68">
        <v>51232</v>
      </c>
      <c r="H112" s="62">
        <v>0</v>
      </c>
      <c r="I112" s="62">
        <v>0</v>
      </c>
      <c r="J112" s="68">
        <v>136013</v>
      </c>
      <c r="K112" s="68">
        <v>0</v>
      </c>
      <c r="L112" s="68">
        <v>0</v>
      </c>
      <c r="M112" s="68">
        <v>24795</v>
      </c>
      <c r="N112" s="62">
        <v>0</v>
      </c>
      <c r="O112" s="67">
        <v>0</v>
      </c>
    </row>
    <row r="113" spans="1:15" x14ac:dyDescent="0.55000000000000004">
      <c r="A113" s="65">
        <v>44328</v>
      </c>
      <c r="B113" s="105" t="str">
        <f t="shared" si="5"/>
        <v>(水)</v>
      </c>
      <c r="C113" s="62">
        <f t="shared" si="4"/>
        <v>213654</v>
      </c>
      <c r="D113" s="68">
        <v>160685</v>
      </c>
      <c r="E113" s="68">
        <v>0</v>
      </c>
      <c r="F113" s="68">
        <v>0</v>
      </c>
      <c r="G113" s="68">
        <v>52969</v>
      </c>
      <c r="H113" s="62">
        <v>0</v>
      </c>
      <c r="I113" s="62">
        <v>0</v>
      </c>
      <c r="J113" s="68">
        <v>139307</v>
      </c>
      <c r="K113" s="68">
        <v>0</v>
      </c>
      <c r="L113" s="68">
        <v>0</v>
      </c>
      <c r="M113" s="68">
        <v>26044</v>
      </c>
      <c r="N113" s="62">
        <v>0</v>
      </c>
      <c r="O113" s="67">
        <v>0</v>
      </c>
    </row>
    <row r="114" spans="1:15" x14ac:dyDescent="0.55000000000000004">
      <c r="A114" s="65">
        <v>44327</v>
      </c>
      <c r="B114" s="105" t="str">
        <f t="shared" si="5"/>
        <v>(火)</v>
      </c>
      <c r="C114" s="62">
        <f t="shared" si="4"/>
        <v>174968</v>
      </c>
      <c r="D114" s="68">
        <v>130224</v>
      </c>
      <c r="E114" s="68">
        <v>0</v>
      </c>
      <c r="F114" s="68">
        <v>0</v>
      </c>
      <c r="G114" s="68">
        <v>44744</v>
      </c>
      <c r="H114" s="62">
        <v>0</v>
      </c>
      <c r="I114" s="62">
        <v>0</v>
      </c>
      <c r="J114" s="68">
        <v>109356</v>
      </c>
      <c r="K114" s="68">
        <v>0</v>
      </c>
      <c r="L114" s="68">
        <v>0</v>
      </c>
      <c r="M114" s="68">
        <v>22144</v>
      </c>
      <c r="N114" s="62">
        <v>0</v>
      </c>
      <c r="O114" s="67">
        <v>0</v>
      </c>
    </row>
    <row r="115" spans="1:15" x14ac:dyDescent="0.55000000000000004">
      <c r="A115" s="65">
        <v>44326</v>
      </c>
      <c r="B115" s="105" t="str">
        <f t="shared" si="5"/>
        <v>(月)</v>
      </c>
      <c r="C115" s="62">
        <f t="shared" si="4"/>
        <v>134086</v>
      </c>
      <c r="D115" s="68">
        <v>104818</v>
      </c>
      <c r="E115" s="68">
        <v>0</v>
      </c>
      <c r="F115" s="68">
        <v>0</v>
      </c>
      <c r="G115" s="68">
        <v>29268</v>
      </c>
      <c r="H115" s="62">
        <v>0</v>
      </c>
      <c r="I115" s="62">
        <v>0</v>
      </c>
      <c r="J115" s="68">
        <v>86440</v>
      </c>
      <c r="K115" s="68">
        <v>0</v>
      </c>
      <c r="L115" s="68">
        <v>0</v>
      </c>
      <c r="M115" s="68">
        <v>14141</v>
      </c>
      <c r="N115" s="62">
        <v>0</v>
      </c>
      <c r="O115" s="67">
        <v>0</v>
      </c>
    </row>
    <row r="116" spans="1:15" x14ac:dyDescent="0.55000000000000004">
      <c r="A116" s="65">
        <v>44325</v>
      </c>
      <c r="B116" s="105" t="str">
        <f t="shared" si="5"/>
        <v>(日)</v>
      </c>
      <c r="C116" s="62">
        <f t="shared" si="4"/>
        <v>82121</v>
      </c>
      <c r="D116" s="68">
        <v>73722</v>
      </c>
      <c r="E116" s="68">
        <v>0</v>
      </c>
      <c r="F116" s="68">
        <v>0</v>
      </c>
      <c r="G116" s="68">
        <v>8399</v>
      </c>
      <c r="H116" s="62">
        <v>0</v>
      </c>
      <c r="I116" s="62">
        <v>0</v>
      </c>
      <c r="J116" s="68">
        <v>66793</v>
      </c>
      <c r="K116" s="68">
        <v>0</v>
      </c>
      <c r="L116" s="68">
        <v>0</v>
      </c>
      <c r="M116" s="68">
        <v>5796</v>
      </c>
      <c r="N116" s="62">
        <v>0</v>
      </c>
      <c r="O116" s="67">
        <v>0</v>
      </c>
    </row>
    <row r="117" spans="1:15" x14ac:dyDescent="0.55000000000000004">
      <c r="A117" s="65">
        <v>44324</v>
      </c>
      <c r="B117" s="105" t="str">
        <f t="shared" si="5"/>
        <v>(土)</v>
      </c>
      <c r="C117" s="62">
        <f t="shared" si="4"/>
        <v>68595</v>
      </c>
      <c r="D117" s="68">
        <v>61159</v>
      </c>
      <c r="E117" s="68">
        <v>0</v>
      </c>
      <c r="F117" s="68">
        <v>0</v>
      </c>
      <c r="G117" s="68">
        <v>7436</v>
      </c>
      <c r="H117" s="62">
        <v>0</v>
      </c>
      <c r="I117" s="62">
        <v>0</v>
      </c>
      <c r="J117" s="68">
        <v>49836</v>
      </c>
      <c r="K117" s="68">
        <v>0</v>
      </c>
      <c r="L117" s="68">
        <v>0</v>
      </c>
      <c r="M117" s="68">
        <v>3949</v>
      </c>
      <c r="N117" s="62">
        <v>0</v>
      </c>
      <c r="O117" s="67">
        <v>0</v>
      </c>
    </row>
    <row r="118" spans="1:15" x14ac:dyDescent="0.55000000000000004">
      <c r="A118" s="65">
        <v>44323</v>
      </c>
      <c r="B118" s="105" t="str">
        <f t="shared" si="5"/>
        <v>(金)</v>
      </c>
      <c r="C118" s="62">
        <f t="shared" si="4"/>
        <v>59346</v>
      </c>
      <c r="D118" s="68">
        <v>48783</v>
      </c>
      <c r="E118" s="68">
        <v>0</v>
      </c>
      <c r="F118" s="68">
        <v>0</v>
      </c>
      <c r="G118" s="68">
        <v>10563</v>
      </c>
      <c r="H118" s="62">
        <v>0</v>
      </c>
      <c r="I118" s="62">
        <v>0</v>
      </c>
      <c r="J118" s="68">
        <v>32836</v>
      </c>
      <c r="K118" s="68">
        <v>0</v>
      </c>
      <c r="L118" s="68">
        <v>0</v>
      </c>
      <c r="M118" s="68">
        <v>4709</v>
      </c>
      <c r="N118" s="62">
        <v>0</v>
      </c>
      <c r="O118" s="67">
        <v>0</v>
      </c>
    </row>
    <row r="119" spans="1:15" x14ac:dyDescent="0.55000000000000004">
      <c r="A119" s="65">
        <v>44322</v>
      </c>
      <c r="B119" s="105" t="str">
        <f t="shared" si="5"/>
        <v>(木)</v>
      </c>
      <c r="C119" s="62">
        <f t="shared" si="4"/>
        <v>55130</v>
      </c>
      <c r="D119" s="68">
        <v>46760</v>
      </c>
      <c r="E119" s="68">
        <v>0</v>
      </c>
      <c r="F119" s="68">
        <v>0</v>
      </c>
      <c r="G119" s="68">
        <v>8370</v>
      </c>
      <c r="H119" s="62">
        <v>0</v>
      </c>
      <c r="I119" s="62">
        <v>0</v>
      </c>
      <c r="J119" s="68">
        <v>33979</v>
      </c>
      <c r="K119" s="68">
        <v>0</v>
      </c>
      <c r="L119" s="68">
        <v>0</v>
      </c>
      <c r="M119" s="68">
        <v>4799</v>
      </c>
      <c r="N119" s="62">
        <v>0</v>
      </c>
      <c r="O119" s="67">
        <v>0</v>
      </c>
    </row>
    <row r="120" spans="1:15" x14ac:dyDescent="0.55000000000000004">
      <c r="A120" s="65">
        <v>44321</v>
      </c>
      <c r="B120" s="105" t="str">
        <f t="shared" si="5"/>
        <v>(水)</v>
      </c>
      <c r="C120" s="62">
        <f t="shared" si="4"/>
        <v>10617</v>
      </c>
      <c r="D120" s="68">
        <v>9702</v>
      </c>
      <c r="E120" s="68">
        <v>0</v>
      </c>
      <c r="F120" s="68">
        <v>0</v>
      </c>
      <c r="G120" s="68">
        <v>915</v>
      </c>
      <c r="H120" s="62">
        <v>0</v>
      </c>
      <c r="I120" s="62">
        <v>0</v>
      </c>
      <c r="J120" s="68">
        <v>8329</v>
      </c>
      <c r="K120" s="68">
        <v>0</v>
      </c>
      <c r="L120" s="68">
        <v>0</v>
      </c>
      <c r="M120" s="68">
        <v>749</v>
      </c>
      <c r="N120" s="62">
        <v>0</v>
      </c>
      <c r="O120" s="67">
        <v>0</v>
      </c>
    </row>
    <row r="121" spans="1:15" x14ac:dyDescent="0.55000000000000004">
      <c r="A121" s="65">
        <v>44320</v>
      </c>
      <c r="B121" s="105" t="str">
        <f t="shared" si="5"/>
        <v>(火)</v>
      </c>
      <c r="C121" s="62">
        <f t="shared" si="4"/>
        <v>9138</v>
      </c>
      <c r="D121" s="68">
        <v>8391</v>
      </c>
      <c r="E121" s="68">
        <v>0</v>
      </c>
      <c r="F121" s="68">
        <v>0</v>
      </c>
      <c r="G121" s="68">
        <v>747</v>
      </c>
      <c r="H121" s="62">
        <v>0</v>
      </c>
      <c r="I121" s="62">
        <v>0</v>
      </c>
      <c r="J121" s="68">
        <v>6818</v>
      </c>
      <c r="K121" s="68">
        <v>0</v>
      </c>
      <c r="L121" s="68">
        <v>0</v>
      </c>
      <c r="M121" s="68">
        <v>543</v>
      </c>
      <c r="N121" s="62">
        <v>0</v>
      </c>
      <c r="O121" s="67">
        <v>0</v>
      </c>
    </row>
    <row r="122" spans="1:15" x14ac:dyDescent="0.55000000000000004">
      <c r="A122" s="65">
        <v>44319</v>
      </c>
      <c r="B122" s="105" t="str">
        <f t="shared" si="5"/>
        <v>(月)</v>
      </c>
      <c r="C122" s="62">
        <f t="shared" si="4"/>
        <v>8294</v>
      </c>
      <c r="D122" s="68">
        <v>7449</v>
      </c>
      <c r="E122" s="68">
        <v>0</v>
      </c>
      <c r="F122" s="68">
        <v>0</v>
      </c>
      <c r="G122" s="68">
        <v>845</v>
      </c>
      <c r="H122" s="62">
        <v>0</v>
      </c>
      <c r="I122" s="62">
        <v>0</v>
      </c>
      <c r="J122" s="68">
        <v>5850</v>
      </c>
      <c r="K122" s="68">
        <v>0</v>
      </c>
      <c r="L122" s="68">
        <v>0</v>
      </c>
      <c r="M122" s="68">
        <v>782</v>
      </c>
      <c r="N122" s="62">
        <v>0</v>
      </c>
      <c r="O122" s="67">
        <v>0</v>
      </c>
    </row>
    <row r="123" spans="1:15" x14ac:dyDescent="0.55000000000000004">
      <c r="A123" s="65">
        <v>44318</v>
      </c>
      <c r="B123" s="105" t="str">
        <f t="shared" si="5"/>
        <v>(日)</v>
      </c>
      <c r="C123" s="62">
        <f t="shared" si="4"/>
        <v>25460</v>
      </c>
      <c r="D123" s="68">
        <v>25460</v>
      </c>
      <c r="E123" s="68">
        <v>0</v>
      </c>
      <c r="F123" s="68">
        <v>0</v>
      </c>
      <c r="G123" s="68">
        <v>0</v>
      </c>
      <c r="H123" s="62">
        <v>0</v>
      </c>
      <c r="I123" s="62">
        <v>0</v>
      </c>
      <c r="J123" s="68">
        <v>20575</v>
      </c>
      <c r="K123" s="68">
        <v>0</v>
      </c>
      <c r="L123" s="68">
        <v>0</v>
      </c>
      <c r="M123" s="68">
        <v>0</v>
      </c>
      <c r="N123" s="62">
        <v>0</v>
      </c>
      <c r="O123" s="67">
        <v>0</v>
      </c>
    </row>
    <row r="124" spans="1:15" x14ac:dyDescent="0.55000000000000004">
      <c r="A124" s="65">
        <v>44317</v>
      </c>
      <c r="B124" s="105" t="str">
        <f t="shared" si="5"/>
        <v>(土)</v>
      </c>
      <c r="C124" s="62">
        <f t="shared" si="4"/>
        <v>38892</v>
      </c>
      <c r="D124" s="68">
        <v>38892</v>
      </c>
      <c r="E124" s="68">
        <v>0</v>
      </c>
      <c r="F124" s="68">
        <v>0</v>
      </c>
      <c r="G124" s="68">
        <v>0</v>
      </c>
      <c r="H124" s="62">
        <v>0</v>
      </c>
      <c r="I124" s="62">
        <v>0</v>
      </c>
      <c r="J124" s="68">
        <v>21817</v>
      </c>
      <c r="K124" s="68">
        <v>0</v>
      </c>
      <c r="L124" s="68">
        <v>0</v>
      </c>
      <c r="M124" s="68">
        <v>0</v>
      </c>
      <c r="N124" s="62">
        <v>0</v>
      </c>
      <c r="O124" s="67">
        <v>0</v>
      </c>
    </row>
    <row r="125" spans="1:15" x14ac:dyDescent="0.55000000000000004">
      <c r="A125" s="65">
        <v>44316</v>
      </c>
      <c r="B125" s="105" t="str">
        <f t="shared" si="5"/>
        <v>(金)</v>
      </c>
      <c r="C125" s="62">
        <f t="shared" si="4"/>
        <v>68016</v>
      </c>
      <c r="D125" s="68">
        <v>68016</v>
      </c>
      <c r="E125" s="68">
        <v>0</v>
      </c>
      <c r="F125" s="68">
        <v>0</v>
      </c>
      <c r="G125" s="68">
        <v>0</v>
      </c>
      <c r="H125" s="62">
        <v>0</v>
      </c>
      <c r="I125" s="62">
        <v>0</v>
      </c>
      <c r="J125" s="68">
        <v>27804</v>
      </c>
      <c r="K125" s="68">
        <v>0</v>
      </c>
      <c r="L125" s="68">
        <v>0</v>
      </c>
      <c r="M125" s="68">
        <v>0</v>
      </c>
      <c r="N125" s="62">
        <v>0</v>
      </c>
      <c r="O125" s="67">
        <v>0</v>
      </c>
    </row>
    <row r="126" spans="1:15" x14ac:dyDescent="0.55000000000000004">
      <c r="A126" s="65">
        <v>44315</v>
      </c>
      <c r="B126" s="105" t="str">
        <f>"(" &amp; TEXT(A126,"aaa") &amp; ")"</f>
        <v>(木)</v>
      </c>
      <c r="C126" s="62">
        <f t="shared" si="4"/>
        <v>19668</v>
      </c>
      <c r="D126" s="68">
        <v>19668</v>
      </c>
      <c r="E126" s="68">
        <v>0</v>
      </c>
      <c r="F126" s="68">
        <v>0</v>
      </c>
      <c r="G126" s="68">
        <v>0</v>
      </c>
      <c r="H126" s="62">
        <v>0</v>
      </c>
      <c r="I126" s="62">
        <v>0</v>
      </c>
      <c r="J126" s="68">
        <v>13158</v>
      </c>
      <c r="K126" s="68">
        <v>0</v>
      </c>
      <c r="L126" s="68">
        <v>0</v>
      </c>
      <c r="M126" s="68">
        <v>0</v>
      </c>
      <c r="N126" s="62">
        <v>0</v>
      </c>
      <c r="O126" s="67">
        <v>0</v>
      </c>
    </row>
    <row r="127" spans="1:15" x14ac:dyDescent="0.55000000000000004">
      <c r="A127" s="65">
        <v>44314</v>
      </c>
      <c r="B127" s="105" t="str">
        <f t="shared" si="5"/>
        <v>(水)</v>
      </c>
      <c r="C127" s="62">
        <f t="shared" si="4"/>
        <v>89200</v>
      </c>
      <c r="D127" s="68">
        <v>89200</v>
      </c>
      <c r="E127" s="68">
        <v>0</v>
      </c>
      <c r="F127" s="68">
        <v>0</v>
      </c>
      <c r="G127" s="68">
        <v>0</v>
      </c>
      <c r="H127" s="62">
        <v>0</v>
      </c>
      <c r="I127" s="62">
        <v>0</v>
      </c>
      <c r="J127" s="68">
        <v>38151</v>
      </c>
      <c r="K127" s="68">
        <v>0</v>
      </c>
      <c r="L127" s="68">
        <v>0</v>
      </c>
      <c r="M127" s="68">
        <v>0</v>
      </c>
      <c r="N127" s="62">
        <v>0</v>
      </c>
      <c r="O127" s="67">
        <v>0</v>
      </c>
    </row>
    <row r="128" spans="1:15" x14ac:dyDescent="0.55000000000000004">
      <c r="A128" s="65">
        <v>44313</v>
      </c>
      <c r="B128" s="105" t="str">
        <f t="shared" si="5"/>
        <v>(火)</v>
      </c>
      <c r="C128" s="62">
        <f t="shared" si="4"/>
        <v>82664</v>
      </c>
      <c r="D128" s="68">
        <v>82664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38673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44312</v>
      </c>
      <c r="B129" s="105" t="str">
        <f t="shared" si="5"/>
        <v>(月)</v>
      </c>
      <c r="C129" s="62">
        <f t="shared" si="4"/>
        <v>63931</v>
      </c>
      <c r="D129" s="68">
        <v>63931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28885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44311</v>
      </c>
      <c r="B130" s="105" t="str">
        <f t="shared" si="5"/>
        <v>(日)</v>
      </c>
      <c r="C130" s="62">
        <f t="shared" si="4"/>
        <v>23383</v>
      </c>
      <c r="D130" s="68">
        <v>23383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15501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44310</v>
      </c>
      <c r="B131" s="105" t="str">
        <f t="shared" si="5"/>
        <v>(土)</v>
      </c>
      <c r="C131" s="62">
        <f t="shared" si="4"/>
        <v>36818</v>
      </c>
      <c r="D131" s="68">
        <v>36818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16582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44309</v>
      </c>
      <c r="B132" s="105" t="str">
        <f t="shared" si="5"/>
        <v>(金)</v>
      </c>
      <c r="C132" s="62">
        <f t="shared" si="4"/>
        <v>57795</v>
      </c>
      <c r="D132" s="68">
        <v>57795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19577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44308</v>
      </c>
      <c r="B133" s="105" t="str">
        <f t="shared" si="5"/>
        <v>(木)</v>
      </c>
      <c r="C133" s="62">
        <f t="shared" si="4"/>
        <v>60929</v>
      </c>
      <c r="D133" s="68">
        <v>60929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26096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44307</v>
      </c>
      <c r="B134" s="105" t="str">
        <f t="shared" si="5"/>
        <v>(水)</v>
      </c>
      <c r="C134" s="62">
        <f t="shared" si="4"/>
        <v>64166</v>
      </c>
      <c r="D134" s="68">
        <v>64166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27597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44306</v>
      </c>
      <c r="B135" s="105" t="str">
        <f t="shared" si="5"/>
        <v>(火)</v>
      </c>
      <c r="C135" s="62">
        <f t="shared" si="4"/>
        <v>53966</v>
      </c>
      <c r="D135" s="68">
        <v>53966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23428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44305</v>
      </c>
      <c r="B136" s="105" t="str">
        <f t="shared" si="5"/>
        <v>(月)</v>
      </c>
      <c r="C136" s="62">
        <f t="shared" si="4"/>
        <v>35480</v>
      </c>
      <c r="D136" s="68">
        <v>35480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15029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44304</v>
      </c>
      <c r="B137" s="105" t="str">
        <f t="shared" si="5"/>
        <v>(日)</v>
      </c>
      <c r="C137" s="62">
        <f t="shared" si="4"/>
        <v>9293</v>
      </c>
      <c r="D137" s="68">
        <v>9293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5763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44303</v>
      </c>
      <c r="B138" s="105" t="str">
        <f t="shared" si="5"/>
        <v>(土)</v>
      </c>
      <c r="C138" s="62">
        <f t="shared" si="4"/>
        <v>8012</v>
      </c>
      <c r="D138" s="68">
        <v>8012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3739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44302</v>
      </c>
      <c r="B139" s="105" t="str">
        <f t="shared" si="5"/>
        <v>(金)</v>
      </c>
      <c r="C139" s="62">
        <f t="shared" si="4"/>
        <v>10951</v>
      </c>
      <c r="D139" s="68">
        <v>10951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3511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44301</v>
      </c>
      <c r="B140" s="105" t="str">
        <f t="shared" si="5"/>
        <v>(木)</v>
      </c>
      <c r="C140" s="62">
        <f t="shared" ref="C140:C144" si="6">SUM(D140:I140)</f>
        <v>9049</v>
      </c>
      <c r="D140" s="68">
        <v>9049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4337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44300</v>
      </c>
      <c r="B141" s="105" t="str">
        <f t="shared" si="5"/>
        <v>(水)</v>
      </c>
      <c r="C141" s="62">
        <f t="shared" si="6"/>
        <v>5347</v>
      </c>
      <c r="D141" s="68">
        <v>5347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3300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44299</v>
      </c>
      <c r="B142" s="105" t="str">
        <f t="shared" si="5"/>
        <v>(火)</v>
      </c>
      <c r="C142" s="62">
        <f t="shared" si="6"/>
        <v>4199</v>
      </c>
      <c r="D142" s="68">
        <v>4199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2876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44298</v>
      </c>
      <c r="B143" s="105" t="str">
        <f t="shared" si="5"/>
        <v>(月)</v>
      </c>
      <c r="C143" s="62">
        <f t="shared" si="6"/>
        <v>4897</v>
      </c>
      <c r="D143" s="80">
        <v>4897</v>
      </c>
      <c r="E143" s="80">
        <v>0</v>
      </c>
      <c r="F143" s="80">
        <v>0</v>
      </c>
      <c r="G143" s="80">
        <v>0</v>
      </c>
      <c r="H143" s="80">
        <v>0</v>
      </c>
      <c r="I143" s="80">
        <v>0</v>
      </c>
      <c r="J143" s="80">
        <v>3491</v>
      </c>
      <c r="K143" s="80">
        <v>0</v>
      </c>
      <c r="L143" s="80">
        <v>0</v>
      </c>
      <c r="M143" s="80">
        <v>0</v>
      </c>
      <c r="N143" s="80">
        <v>0</v>
      </c>
      <c r="O143" s="67">
        <v>0</v>
      </c>
    </row>
    <row r="144" spans="1:15" x14ac:dyDescent="0.55000000000000004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</row>
    <row r="145" spans="1:2" x14ac:dyDescent="0.55000000000000004">
      <c r="A145" s="78" t="s">
        <v>326</v>
      </c>
      <c r="B145" s="78"/>
    </row>
    <row r="146" spans="1:2" x14ac:dyDescent="0.55000000000000004">
      <c r="A146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4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2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4" t="s">
        <v>361</v>
      </c>
    </row>
    <row r="3" spans="1:9" x14ac:dyDescent="0.55000000000000004">
      <c r="A3" s="149" t="s">
        <v>332</v>
      </c>
      <c r="B3" s="144" t="s">
        <v>297</v>
      </c>
      <c r="C3" s="144" t="s">
        <v>335</v>
      </c>
      <c r="D3" s="144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4" t="s">
        <v>302</v>
      </c>
      <c r="G4" s="114" t="s">
        <v>302</v>
      </c>
      <c r="H4" s="75"/>
      <c r="I4" s="75"/>
    </row>
    <row r="5" spans="1:9" x14ac:dyDescent="0.55000000000000004">
      <c r="A5" s="106">
        <v>44433</v>
      </c>
      <c r="B5" s="108" t="s">
        <v>306</v>
      </c>
      <c r="C5" s="106">
        <v>44430</v>
      </c>
      <c r="D5" s="108" t="s">
        <v>336</v>
      </c>
      <c r="E5" s="85">
        <v>12029002</v>
      </c>
      <c r="F5" s="85">
        <v>7013578</v>
      </c>
      <c r="G5" s="85">
        <v>5015424</v>
      </c>
      <c r="H5" s="75"/>
      <c r="I5" s="75"/>
    </row>
    <row r="6" spans="1:9" x14ac:dyDescent="0.55000000000000004">
      <c r="A6" s="106">
        <v>44426</v>
      </c>
      <c r="B6" s="108" t="s">
        <v>306</v>
      </c>
      <c r="C6" s="106">
        <v>44423</v>
      </c>
      <c r="D6" s="108" t="s">
        <v>336</v>
      </c>
      <c r="E6" s="85">
        <v>10579702</v>
      </c>
      <c r="F6" s="85">
        <v>6761659</v>
      </c>
      <c r="G6" s="85">
        <v>3818043</v>
      </c>
      <c r="H6" s="75"/>
      <c r="I6" s="75"/>
    </row>
    <row r="7" spans="1:9" x14ac:dyDescent="0.55000000000000004">
      <c r="A7" s="106">
        <v>44419</v>
      </c>
      <c r="B7" s="108" t="s">
        <v>306</v>
      </c>
      <c r="C7" s="106">
        <v>44416</v>
      </c>
      <c r="D7" s="108" t="s">
        <v>336</v>
      </c>
      <c r="E7" s="85">
        <v>9282019</v>
      </c>
      <c r="F7" s="85">
        <v>6577221</v>
      </c>
      <c r="G7" s="85">
        <v>2704798</v>
      </c>
      <c r="H7" s="75"/>
      <c r="I7" s="75"/>
    </row>
    <row r="8" spans="1:9" x14ac:dyDescent="0.55000000000000004">
      <c r="A8" s="106">
        <v>44412</v>
      </c>
      <c r="B8" s="108" t="s">
        <v>306</v>
      </c>
      <c r="C8" s="106">
        <v>44409</v>
      </c>
      <c r="D8" s="108" t="s">
        <v>336</v>
      </c>
      <c r="E8" s="85">
        <v>7723380</v>
      </c>
      <c r="F8" s="85">
        <v>6269246</v>
      </c>
      <c r="G8" s="85">
        <v>1454134</v>
      </c>
      <c r="H8" s="75"/>
      <c r="I8" s="75"/>
    </row>
    <row r="9" spans="1:9" x14ac:dyDescent="0.55000000000000004">
      <c r="A9" s="86"/>
      <c r="B9" s="74"/>
      <c r="C9" s="74"/>
      <c r="D9" s="74"/>
      <c r="E9" s="74"/>
      <c r="F9" s="74"/>
      <c r="G9" s="75"/>
      <c r="H9" s="75"/>
    </row>
    <row r="10" spans="1:9" x14ac:dyDescent="0.55000000000000004">
      <c r="A10" s="76" t="s">
        <v>333</v>
      </c>
      <c r="B10" s="75"/>
      <c r="C10" s="75"/>
      <c r="D10" s="75"/>
      <c r="E10" s="75"/>
      <c r="F10" s="75"/>
      <c r="G10" s="76"/>
      <c r="H10" s="75"/>
    </row>
    <row r="11" spans="1:9" x14ac:dyDescent="0.55000000000000004">
      <c r="A11" s="76"/>
      <c r="B11" s="76"/>
      <c r="C11" s="76"/>
      <c r="D11" s="76"/>
      <c r="E11" s="76"/>
      <c r="F11" s="76"/>
      <c r="G11" s="76"/>
      <c r="H11" s="75"/>
    </row>
    <row r="12" spans="1:9" x14ac:dyDescent="0.55000000000000004">
      <c r="H12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0" t="str">
        <f ca="1">"（" &amp; DBCS(MONTH(OFFSET($A$4,1,0))) &amp; "月" &amp; DBCS(DAY(OFFSET($A$4,1,0))) &amp; "日公表時点）"</f>
        <v>（８月２７日公表時点）</v>
      </c>
    </row>
    <row r="3" spans="1:9" x14ac:dyDescent="0.55000000000000004">
      <c r="A3" s="149" t="s">
        <v>332</v>
      </c>
      <c r="B3" s="144" t="s">
        <v>297</v>
      </c>
      <c r="C3" s="144" t="s">
        <v>335</v>
      </c>
      <c r="D3" s="144" t="s">
        <v>297</v>
      </c>
      <c r="E3" s="143" t="s">
        <v>338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44435</v>
      </c>
      <c r="B5" s="118" t="s">
        <v>348</v>
      </c>
      <c r="C5" s="117">
        <v>44430</v>
      </c>
      <c r="D5" s="118" t="s">
        <v>349</v>
      </c>
      <c r="E5" s="85">
        <v>5767203</v>
      </c>
      <c r="F5" s="85">
        <v>3613973</v>
      </c>
      <c r="G5" s="85">
        <v>2153230</v>
      </c>
      <c r="H5" s="75"/>
      <c r="I5" s="75"/>
    </row>
    <row r="6" spans="1:9" x14ac:dyDescent="0.55000000000000004">
      <c r="A6" s="117">
        <v>44434</v>
      </c>
      <c r="B6" s="118" t="s">
        <v>310</v>
      </c>
      <c r="C6" s="117">
        <v>44430</v>
      </c>
      <c r="D6" s="118" t="s">
        <v>349</v>
      </c>
      <c r="E6" s="85">
        <v>5515725</v>
      </c>
      <c r="F6" s="85">
        <v>3481057</v>
      </c>
      <c r="G6" s="85">
        <v>2034668</v>
      </c>
      <c r="H6" s="75"/>
      <c r="I6" s="75"/>
    </row>
    <row r="7" spans="1:9" x14ac:dyDescent="0.55000000000000004">
      <c r="A7" s="117">
        <v>44433</v>
      </c>
      <c r="B7" s="118" t="s">
        <v>362</v>
      </c>
      <c r="C7" s="117">
        <v>44430</v>
      </c>
      <c r="D7" s="118" t="s">
        <v>349</v>
      </c>
      <c r="E7" s="85">
        <v>5251138</v>
      </c>
      <c r="F7" s="85">
        <v>3336803</v>
      </c>
      <c r="G7" s="85">
        <v>1914335</v>
      </c>
      <c r="H7" s="75"/>
      <c r="I7" s="75"/>
    </row>
    <row r="8" spans="1:9" x14ac:dyDescent="0.55000000000000004">
      <c r="A8" s="117">
        <v>44432</v>
      </c>
      <c r="B8" s="118" t="s">
        <v>350</v>
      </c>
      <c r="C8" s="117">
        <v>44423</v>
      </c>
      <c r="D8" s="118" t="s">
        <v>349</v>
      </c>
      <c r="E8" s="85">
        <v>4642683</v>
      </c>
      <c r="F8" s="85">
        <v>3121870</v>
      </c>
      <c r="G8" s="85">
        <v>1520813</v>
      </c>
      <c r="H8" s="75"/>
      <c r="I8" s="75"/>
    </row>
    <row r="9" spans="1:9" x14ac:dyDescent="0.55000000000000004">
      <c r="A9" s="117">
        <v>44431</v>
      </c>
      <c r="B9" s="118" t="s">
        <v>351</v>
      </c>
      <c r="C9" s="117">
        <v>44423</v>
      </c>
      <c r="D9" s="118" t="s">
        <v>349</v>
      </c>
      <c r="E9" s="85">
        <v>4441321</v>
      </c>
      <c r="F9" s="85">
        <v>3000348</v>
      </c>
      <c r="G9" s="85">
        <v>1440973</v>
      </c>
      <c r="H9" s="75"/>
      <c r="I9" s="75"/>
    </row>
    <row r="10" spans="1:9" x14ac:dyDescent="0.55000000000000004">
      <c r="A10" s="117">
        <v>44428</v>
      </c>
      <c r="B10" s="118" t="s">
        <v>348</v>
      </c>
      <c r="C10" s="117">
        <v>44423</v>
      </c>
      <c r="D10" s="118" t="s">
        <v>349</v>
      </c>
      <c r="E10" s="85">
        <v>4130976</v>
      </c>
      <c r="F10" s="85">
        <v>2827197</v>
      </c>
      <c r="G10" s="85">
        <v>1303779</v>
      </c>
      <c r="H10" s="75"/>
      <c r="I10" s="75"/>
    </row>
    <row r="11" spans="1:9" x14ac:dyDescent="0.55000000000000004">
      <c r="A11" s="117">
        <v>44427</v>
      </c>
      <c r="B11" s="118" t="s">
        <v>316</v>
      </c>
      <c r="C11" s="117">
        <v>44423</v>
      </c>
      <c r="D11" s="118" t="s">
        <v>349</v>
      </c>
      <c r="E11" s="85">
        <v>3902839</v>
      </c>
      <c r="F11" s="85">
        <v>2705274</v>
      </c>
      <c r="G11" s="85">
        <v>1197565</v>
      </c>
      <c r="H11" s="75"/>
      <c r="I11" s="75"/>
    </row>
    <row r="12" spans="1:9" x14ac:dyDescent="0.55000000000000004">
      <c r="A12" s="117">
        <v>44426</v>
      </c>
      <c r="B12" s="118" t="str">
        <f t="shared" ref="B12:B17" si="0">"("&amp;TEXT(A12,"AAA")&amp;")"</f>
        <v>(水)</v>
      </c>
      <c r="C12" s="117">
        <v>44423</v>
      </c>
      <c r="D12" s="118" t="str">
        <f t="shared" ref="D12:D17" si="1">"("&amp;TEXT(C12,"AAA")&amp;")"</f>
        <v>(日)</v>
      </c>
      <c r="E12" s="85">
        <v>3663878</v>
      </c>
      <c r="F12" s="85">
        <v>2572887</v>
      </c>
      <c r="G12" s="85">
        <v>1090991</v>
      </c>
      <c r="H12" s="75"/>
      <c r="I12" s="75"/>
    </row>
    <row r="13" spans="1:9" x14ac:dyDescent="0.55000000000000004">
      <c r="A13" s="117">
        <v>44425</v>
      </c>
      <c r="B13" s="118" t="str">
        <f t="shared" si="0"/>
        <v>(火)</v>
      </c>
      <c r="C13" s="117">
        <v>44416</v>
      </c>
      <c r="D13" s="118" t="str">
        <f t="shared" si="1"/>
        <v>(日)</v>
      </c>
      <c r="E13" s="85">
        <v>3224734</v>
      </c>
      <c r="F13" s="85">
        <v>2409948</v>
      </c>
      <c r="G13" s="85">
        <v>814786</v>
      </c>
      <c r="H13" s="75"/>
      <c r="I13" s="75"/>
    </row>
    <row r="14" spans="1:9" x14ac:dyDescent="0.55000000000000004">
      <c r="A14" s="117">
        <v>44424</v>
      </c>
      <c r="B14" s="118" t="str">
        <f t="shared" si="0"/>
        <v>(月)</v>
      </c>
      <c r="C14" s="117">
        <v>44416</v>
      </c>
      <c r="D14" s="118" t="str">
        <f t="shared" si="1"/>
        <v>(日)</v>
      </c>
      <c r="E14" s="85">
        <v>3080184</v>
      </c>
      <c r="F14" s="85">
        <v>2325181</v>
      </c>
      <c r="G14" s="85">
        <v>755003</v>
      </c>
      <c r="H14" s="75"/>
      <c r="I14" s="75"/>
    </row>
    <row r="15" spans="1:9" x14ac:dyDescent="0.55000000000000004">
      <c r="A15" s="117">
        <v>44421</v>
      </c>
      <c r="B15" s="118" t="str">
        <f t="shared" si="0"/>
        <v>(金)</v>
      </c>
      <c r="C15" s="117">
        <v>44416</v>
      </c>
      <c r="D15" s="118" t="str">
        <f t="shared" si="1"/>
        <v>(日)</v>
      </c>
      <c r="E15" s="85">
        <v>2899381</v>
      </c>
      <c r="F15" s="85">
        <v>2215605</v>
      </c>
      <c r="G15" s="85">
        <v>683776</v>
      </c>
      <c r="H15" s="75"/>
      <c r="I15" s="75"/>
    </row>
    <row r="16" spans="1:9" x14ac:dyDescent="0.55000000000000004">
      <c r="A16" s="117">
        <v>44420</v>
      </c>
      <c r="B16" s="118" t="str">
        <f t="shared" si="0"/>
        <v>(木)</v>
      </c>
      <c r="C16" s="117">
        <v>44416</v>
      </c>
      <c r="D16" s="118" t="str">
        <f t="shared" si="1"/>
        <v>(日)</v>
      </c>
      <c r="E16" s="85">
        <v>2748556</v>
      </c>
      <c r="F16" s="85">
        <v>2115570</v>
      </c>
      <c r="G16" s="85">
        <v>632986</v>
      </c>
      <c r="H16" s="75"/>
      <c r="I16" s="75"/>
    </row>
    <row r="17" spans="1:9" x14ac:dyDescent="0.55000000000000004">
      <c r="A17" s="117">
        <v>44419</v>
      </c>
      <c r="B17" s="118" t="str">
        <f t="shared" si="0"/>
        <v>(水)</v>
      </c>
      <c r="C17" s="117">
        <v>44416</v>
      </c>
      <c r="D17" s="118" t="str">
        <f t="shared" si="1"/>
        <v>(日)</v>
      </c>
      <c r="E17" s="85">
        <v>2576423</v>
      </c>
      <c r="F17" s="85">
        <v>2005958</v>
      </c>
      <c r="G17" s="85">
        <v>570465</v>
      </c>
      <c r="H17" s="75"/>
      <c r="I17" s="75"/>
    </row>
    <row r="18" spans="1:9" x14ac:dyDescent="0.55000000000000004">
      <c r="A18" s="117">
        <v>44418</v>
      </c>
      <c r="B18" s="118" t="s">
        <v>339</v>
      </c>
      <c r="C18" s="117">
        <v>44409</v>
      </c>
      <c r="D18" s="118" t="s">
        <v>336</v>
      </c>
      <c r="E18" s="85">
        <v>2107992</v>
      </c>
      <c r="F18" s="85">
        <v>1814876</v>
      </c>
      <c r="G18" s="85">
        <v>293116</v>
      </c>
      <c r="H18" s="75"/>
      <c r="I18" s="75"/>
    </row>
    <row r="19" spans="1:9" x14ac:dyDescent="0.55000000000000004">
      <c r="A19" s="117">
        <v>44414</v>
      </c>
      <c r="B19" s="118" t="s">
        <v>309</v>
      </c>
      <c r="C19" s="117">
        <v>44409</v>
      </c>
      <c r="D19" s="118" t="s">
        <v>336</v>
      </c>
      <c r="E19" s="85">
        <v>1774733</v>
      </c>
      <c r="F19" s="85">
        <v>1551425</v>
      </c>
      <c r="G19" s="85">
        <v>223308</v>
      </c>
      <c r="H19" s="75"/>
      <c r="I19" s="75"/>
    </row>
    <row r="20" spans="1:9" x14ac:dyDescent="0.55000000000000004">
      <c r="A20" s="117">
        <v>44413</v>
      </c>
      <c r="B20" s="118" t="s">
        <v>310</v>
      </c>
      <c r="C20" s="117">
        <v>44409</v>
      </c>
      <c r="D20" s="118" t="s">
        <v>336</v>
      </c>
      <c r="E20" s="85">
        <v>1774269</v>
      </c>
      <c r="F20" s="85">
        <v>1550961</v>
      </c>
      <c r="G20" s="85">
        <v>223308</v>
      </c>
      <c r="H20" s="75"/>
      <c r="I20" s="75"/>
    </row>
    <row r="21" spans="1:9" x14ac:dyDescent="0.55000000000000004">
      <c r="A21" s="117">
        <v>44412</v>
      </c>
      <c r="B21" s="118" t="s">
        <v>306</v>
      </c>
      <c r="C21" s="117">
        <v>44409</v>
      </c>
      <c r="D21" s="118" t="s">
        <v>336</v>
      </c>
      <c r="E21" s="85">
        <v>1637626</v>
      </c>
      <c r="F21" s="85">
        <v>1449639</v>
      </c>
      <c r="G21" s="85">
        <v>187987</v>
      </c>
      <c r="H21" s="75"/>
      <c r="I21" s="75"/>
    </row>
    <row r="22" spans="1:9" x14ac:dyDescent="0.55000000000000004">
      <c r="A22" s="86"/>
      <c r="B22" s="74"/>
      <c r="C22" s="74"/>
      <c r="D22" s="74"/>
      <c r="E22" s="74"/>
      <c r="F22" s="74"/>
      <c r="G22" s="75"/>
      <c r="H22" s="75"/>
    </row>
    <row r="23" spans="1:9" x14ac:dyDescent="0.55000000000000004">
      <c r="A23" s="76" t="s">
        <v>340</v>
      </c>
      <c r="B23" s="75"/>
      <c r="C23" s="75"/>
      <c r="D23" s="75"/>
      <c r="E23" s="75"/>
      <c r="F23" s="75"/>
      <c r="G23" s="76"/>
      <c r="H23" s="75"/>
    </row>
    <row r="24" spans="1:9" x14ac:dyDescent="0.55000000000000004">
      <c r="A24" s="76"/>
      <c r="B24" s="76"/>
      <c r="C24" s="76"/>
      <c r="D24" s="76"/>
      <c r="E24" s="76"/>
      <c r="F24" s="76"/>
      <c r="G24" s="76"/>
      <c r="H24" s="75"/>
    </row>
    <row r="25" spans="1:9" x14ac:dyDescent="0.55000000000000004">
      <c r="H25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2021-08-27T13:59:48Z</dcterms:modified>
</cp:coreProperties>
</file>