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6ED1096A-4402-4358-B30D-A8C0A1092AE2}" xr6:coauthVersionLast="47" xr6:coauthVersionMax="47" xr10:uidLastSave="{00000000-0000-0000-0000-000000000000}"/>
  <bookViews>
    <workbookView xWindow="21960" yWindow="-1678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0" i="15" l="1"/>
  <c r="D70" i="15"/>
  <c r="B70" i="15"/>
  <c r="E69" i="15"/>
  <c r="D69" i="15"/>
  <c r="B69" i="15"/>
  <c r="E68" i="15"/>
  <c r="D68" i="15"/>
  <c r="B68" i="15"/>
  <c r="E67" i="15"/>
  <c r="D67" i="15"/>
  <c r="B67" i="15"/>
  <c r="E66" i="15"/>
  <c r="D66" i="15"/>
  <c r="B66" i="15"/>
  <c r="E65" i="15"/>
  <c r="D65" i="15"/>
  <c r="B65" i="15"/>
  <c r="E64" i="15"/>
  <c r="D64" i="15"/>
  <c r="B64" i="15"/>
  <c r="E63" i="15"/>
  <c r="D63" i="15"/>
  <c r="B63" i="15"/>
  <c r="E62" i="15"/>
  <c r="D62" i="15"/>
  <c r="B62" i="15"/>
  <c r="E61" i="15"/>
  <c r="D61" i="15"/>
  <c r="B61" i="15"/>
  <c r="E60" i="15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D31" i="15"/>
  <c r="B31" i="15"/>
  <c r="D30" i="15"/>
  <c r="B30" i="15"/>
  <c r="D29" i="15"/>
  <c r="B29" i="15"/>
  <c r="D28" i="15"/>
  <c r="B28" i="15"/>
  <c r="D27" i="15"/>
  <c r="B27" i="15"/>
  <c r="D26" i="15"/>
  <c r="B26" i="15"/>
  <c r="D25" i="15"/>
  <c r="B25" i="15"/>
  <c r="D24" i="15"/>
  <c r="B24" i="15"/>
  <c r="D23" i="15"/>
  <c r="B23" i="15"/>
  <c r="D22" i="15"/>
  <c r="B22" i="15"/>
  <c r="D21" i="15"/>
  <c r="B21" i="15"/>
  <c r="D20" i="15"/>
  <c r="B20" i="15"/>
  <c r="E19" i="15"/>
  <c r="C19" i="15"/>
  <c r="D19" i="15" s="1"/>
  <c r="B19" i="15"/>
  <c r="I18" i="15"/>
  <c r="E18" i="15"/>
  <c r="C18" i="15"/>
  <c r="D18" i="15" s="1"/>
  <c r="B18" i="15"/>
  <c r="I17" i="15"/>
  <c r="E17" i="15"/>
  <c r="C17" i="15" s="1"/>
  <c r="D17" i="15" s="1"/>
  <c r="B17" i="15"/>
  <c r="I16" i="15"/>
  <c r="E16" i="15"/>
  <c r="C16" i="15" s="1"/>
  <c r="B16" i="15"/>
  <c r="I15" i="15"/>
  <c r="E15" i="15"/>
  <c r="C15" i="15" s="1"/>
  <c r="B15" i="15"/>
  <c r="I14" i="15"/>
  <c r="E14" i="15"/>
  <c r="C14" i="15"/>
  <c r="B14" i="15"/>
  <c r="I13" i="15"/>
  <c r="E13" i="15"/>
  <c r="C13" i="15" s="1"/>
  <c r="D13" i="15" s="1"/>
  <c r="B13" i="15"/>
  <c r="I12" i="15"/>
  <c r="E12" i="15"/>
  <c r="C12" i="15" s="1"/>
  <c r="D12" i="15" s="1"/>
  <c r="B12" i="15"/>
  <c r="I11" i="15"/>
  <c r="E11" i="15"/>
  <c r="C11" i="15"/>
  <c r="B11" i="15"/>
  <c r="I10" i="15"/>
  <c r="E10" i="15"/>
  <c r="C10" i="15"/>
  <c r="D10" i="15" s="1"/>
  <c r="B10" i="15"/>
  <c r="I9" i="15"/>
  <c r="E9" i="15"/>
  <c r="C9" i="15" s="1"/>
  <c r="D9" i="15" s="1"/>
  <c r="B9" i="15"/>
  <c r="I8" i="15"/>
  <c r="E8" i="15"/>
  <c r="C8" i="15" s="1"/>
  <c r="D8" i="15" s="1"/>
  <c r="B8" i="15"/>
  <c r="I7" i="15"/>
  <c r="E7" i="15"/>
  <c r="C7" i="15" s="1"/>
  <c r="B7" i="15"/>
  <c r="I6" i="15"/>
  <c r="E6" i="15"/>
  <c r="C6" i="15"/>
  <c r="B6" i="15"/>
  <c r="I5" i="15"/>
  <c r="E5" i="15"/>
  <c r="C5" i="15" s="1"/>
  <c r="D5" i="15" s="1"/>
  <c r="B5" i="15"/>
  <c r="I4" i="15"/>
  <c r="E4" i="15"/>
  <c r="C4" i="15" s="1"/>
  <c r="B4" i="15"/>
  <c r="I1" i="15"/>
  <c r="D15" i="15" l="1"/>
  <c r="D14" i="15"/>
  <c r="D7" i="15"/>
  <c r="D6" i="15"/>
  <c r="D11" i="15"/>
  <c r="D4" i="15"/>
  <c r="D16" i="15"/>
  <c r="E13" i="11" l="1"/>
  <c r="E12" i="11"/>
  <c r="E10" i="11"/>
  <c r="B10" i="11"/>
  <c r="E8" i="11"/>
  <c r="B8" i="11"/>
  <c r="E7" i="11"/>
  <c r="B7" i="11"/>
  <c r="E6" i="11"/>
  <c r="B6" i="11"/>
  <c r="E5" i="11"/>
  <c r="B5" i="11"/>
  <c r="G2" i="11"/>
  <c r="G2" i="10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1" authorId="0" shapeId="0" xr:uid="{DD0DD16F-C422-4FC5-AFA6-BC4F02DBEB91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9" authorId="0" shapeId="0" xr:uid="{482FB10E-5ABC-4E48-BC5D-EB773E1C0DD3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<sst xmlns="http://schemas.openxmlformats.org/spreadsheetml/2006/main" count="48604" uniqueCount="382">
  <si>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</si>
  <si>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</si>
  <si>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</si>
  <si>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</si>
  <si>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</si>
  <si>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</si>
  <si>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</si>
  <si>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</si>
  <si>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</si>
  <si>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</si>
  <si>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</si>
  <si>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</si>
  <si>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</si>
  <si>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</si>
  <si>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</si>
  <si>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</si>
  <si>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</si>
  <si>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</si>
  <si>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</si>
  <si>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</si>
  <si>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</si>
  <si>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</si>
  <si>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</si>
  <si>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</si>
  <si>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</si>
  <si>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</si>
  <si>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</si>
  <si>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</si>
  <si>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</si>
  <si>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</si>
  <si>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</si>
  <si>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</si>
  <si>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</si>
  <si>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</si>
  <si>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</si>
  <si>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</si>
  <si>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</si>
  <si>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</si>
  <si>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</si>
  <si>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</si>
  <si>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</si>
  <si>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</si>
  <si>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</si>
  <si>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</si>
  <si>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</si>
  <si>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</si>
  <si>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</si>
  <si>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</si>
  <si>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</si>
  <si>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</si>
  <si>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</si>
  <si>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</si>
  <si>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</si>
  <si>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</si>
  <si>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</si>
  <si>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</si>
  <si>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</si>
  <si>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</si>
  <si>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</si>
  <si>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</si>
  <si>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</si>
  <si>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</si>
  <si>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</si>
  <si>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</si>
  <si>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</si>
  <si>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</si>
  <si>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</si>
  <si>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</si>
  <si>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</si>
  <si>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</si>
  <si>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</si>
  <si>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</si>
  <si>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</si>
  <si>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</si>
  <si>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</si>
  <si>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</si>
  <si>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</si>
  <si>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</si>
  <si>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</si>
  <si>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</si>
  <si>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</si>
  <si>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</si>
  <si>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</si>
  <si>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</si>
  <si>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</si>
  <si>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</si>
  <si>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</si>
  <si>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</si>
  <si>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</si>
  <si>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</si>
  <si>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</si>
  <si>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</si>
  <si>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</si>
  <si>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</si>
  <si>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</si>
  <si>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</si>
  <si>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</si>
  <si>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</si>
  <si>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</si>
  <si>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</si>
  <si>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</si>
  <si>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</si>
  <si>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</si>
  <si>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</si>
  <si>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</si>
  <si>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</si>
  <si>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</si>
  <si>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</si>
  <si>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</si>
  <si>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</si>
  <si>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</si>
  <si>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</si>
  <si>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</si>
  <si>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</si>
  <si>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</si>
  <si>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</si>
  <si>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</si>
  <si>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</si>
  <si>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</si>
  <si>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</si>
  <si>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</si>
  <si>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</si>
  <si>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</si>
  <si>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</si>
  <si>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</si>
  <si>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</si>
  <si>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</si>
  <si>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</si>
  <si>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</si>
  <si>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</si>
  <si>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</si>
  <si>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</si>
  <si>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</si>
  <si>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</si>
  <si>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</si>
  <si>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</si>
  <si>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</si>
  <si>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</si>
  <si>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</si>
  <si>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</si>
  <si>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</si>
  <si>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</si>
  <si>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</si>
  <si>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</si>
  <si>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</si>
  <si>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</si>
  <si>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</si>
  <si>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</si>
  <si>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</si>
  <si>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</si>
  <si>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</si>
  <si>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</si>
  <si>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</si>
  <si>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</si>
  <si>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</si>
  <si>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</si>
  <si>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</si>
  <si>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</si>
  <si>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</si>
  <si>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</si>
  <si>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</si>
  <si>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</si>
  <si>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</si>
  <si>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</si>
  <si>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</si>
  <si>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</si>
  <si>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</si>
  <si>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</si>
  <si>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</si>
  <si>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</si>
  <si>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</si>
  <si>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</si>
  <si>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</si>
  <si>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</si>
  <si>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</si>
  <si>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</si>
  <si>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</si>
  <si>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</si>
  <si>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</si>
  <si>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</si>
  <si>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</si>
  <si>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</si>
  <si>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</si>
  <si>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</si>
  <si>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</si>
  <si>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</si>
  <si>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</si>
  <si>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</si>
  <si>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</si>
  <si>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</si>
  <si>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</si>
  <si>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</si>
  <si>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</si>
  <si>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</si>
  <si>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</si>
  <si>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</si>
  <si>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</si>
  <si>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</si>
  <si>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</si>
  <si>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</si>
  <si>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</si>
  <si>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</si>
  <si>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</si>
  <si>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</si>
  <si>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</si>
  <si>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</si>
  <si>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</si>
  <si>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</si>
  <si>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</si>
  <si>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</si>
  <si>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</si>
  <si>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</si>
  <si>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</si>
  <si>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</si>
  <si>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</si>
  <si>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</si>
  <si>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</si>
  <si>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</si>
  <si>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</si>
  <si>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</si>
  <si>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</si>
  <si>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</si>
  <si>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</si>
  <si>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</si>
  <si>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</si>
  <si>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</si>
  <si>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</si>
  <si>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</si>
  <si>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</si>
  <si>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</si>
  <si>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</si>
  <si>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</si>
  <si>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</si>
  <si>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</si>
  <si>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</si>
  <si>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</si>
  <si>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</si>
  <si>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</si>
  <si>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</si>
  <si>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</si>
  <si>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</si>
  <si>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</si>
  <si>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</si>
  <si>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</si>
  <si>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</si>
  <si>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</si>
  <si>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</si>
  <si>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</si>
  <si>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</si>
  <si>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</si>
  <si>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</si>
  <si>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</si>
  <si>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</si>
  <si>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</si>
  <si>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</si>
  <si>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</si>
  <si>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</si>
  <si>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</si>
  <si>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</si>
  <si>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</si>
  <si>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</si>
  <si>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</si>
  <si>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</si>
  <si>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</si>
  <si>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</si>
  <si>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</si>
  <si>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</si>
  <si>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</si>
  <si>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</si>
  <si>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</si>
  <si>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</si>
  <si>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</si>
  <si>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</si>
  <si>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</si>
  <si>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</si>
  <si>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</si>
  <si>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</si>
  <si>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</si>
  <si>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</si>
  <si>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</si>
  <si>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</si>
  <si>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</si>
  <si>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</si>
  <si>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</si>
  <si>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</si>
  <si>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</si>
  <si>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</si>
  <si>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</si>
  <si>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</si>
  <si>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</si>
  <si>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</si>
  <si>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</si>
  <si>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</si>
  <si>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</si>
  <si>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</si>
  <si>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</si>
  <si>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</si>
  <si>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</si>
  <si>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</si>
  <si>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</si>
  <si>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</si>
  <si>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</si>
  <si>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</si>
  <si>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</si>
  <si>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</si>
  <si>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</si>
  <si>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</si>
  <si>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</si>
  <si>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</si>
  <si>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</si>
  <si>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</si>
  <si>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</si>
  <si>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</si>
  <si>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</si>
  <si>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</si>
  <si>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</si>
  <si>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</si>
  <si>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</si>
  <si>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</si>
  <si>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</si>
  <si>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</si>
  <si>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</si>
  <si>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</si>
  <si>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</si>
  <si>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</si>
  <si>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</si>
  <si>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</si>
  <si>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</si>
  <si>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</si>
  <si>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</si>
  <si>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</si>
  <si>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</si>
  <si>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</si>
  <si>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</si>
  <si>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</si>
  <si>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</si>
  <si>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</si>
  <si>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</si>
  <si>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</si>
  <si>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</si>
  <si>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</si>
  <si>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</si>
  <si>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</si>
  <si>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</si>
  <si>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</si>
  <si>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</si>
  <si>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</si>
  <si>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</si>
  <si>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</si>
  <si>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</si>
  <si>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</si>
  <si>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</si>
  <si>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</si>
  <si>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</si>
  <si>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</si>
  <si>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</si>
  <si>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</si>
  <si>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</si>
  <si>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</si>
  <si>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</si>
  <si>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</si>
  <si>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</si>
  <si>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</si>
  <si>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</si>
  <si>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</si>
  <si>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</si>
  <si>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</si>
  <si>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</si>
  <si>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</si>
  <si>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</si>
  <si>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</si>
  <si>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</si>
  <si>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</si>
  <si>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</si>
  <si>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</si>
  <si>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</si>
  <si>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https://www.mhlw.go.jp/stf/seisakunitsuite/bunya/0000121431_00343.html</t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</si>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</sst>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2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5" xfId="0" applyFont="1" applyBorder="1">
      <alignment vertical="center"/>
    </xf>
    <xf numFmtId="3" fontId="6" fillId="0" borderId="21" xfId="0" applyNumberFormat="1" applyFont="1" applyBorder="1" applyAlignment="1">
      <alignment vertical="center" wrapText="1"/>
    </xf>
    <xf numFmtId="3" fontId="0" fillId="0" borderId="1" xfId="0" applyNumberFormat="1" applyBorder="1">
      <alignment vertical="center"/>
    </xf>
    <xf numFmtId="3" fontId="6" fillId="0" borderId="16" xfId="0" applyNumberFormat="1" applyFont="1" applyBorder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44635</v>
          </cell>
          <cell r="B5" t="str">
            <v>(火)</v>
          </cell>
          <cell r="C5">
            <v>44626</v>
          </cell>
          <cell r="D5" t="str">
            <v>(日)</v>
          </cell>
          <cell r="E5">
            <v>358832</v>
          </cell>
        </row>
        <row r="6">
          <cell r="A6">
            <v>44634</v>
          </cell>
          <cell r="B6" t="str">
            <v>(月)</v>
          </cell>
          <cell r="C6">
            <v>44626</v>
          </cell>
          <cell r="D6" t="str">
            <v>(日)</v>
          </cell>
          <cell r="E6">
            <v>350360</v>
          </cell>
        </row>
        <row r="7">
          <cell r="A7">
            <v>44631</v>
          </cell>
          <cell r="B7" t="str">
            <v>(金)</v>
          </cell>
          <cell r="C7">
            <v>44626</v>
          </cell>
          <cell r="D7" t="str">
            <v>(日)</v>
          </cell>
          <cell r="E7">
            <v>338261</v>
          </cell>
        </row>
        <row r="8">
          <cell r="A8">
            <v>44630</v>
          </cell>
          <cell r="B8" t="str">
            <v>(木)</v>
          </cell>
          <cell r="C8">
            <v>44626</v>
          </cell>
          <cell r="D8" t="str">
            <v>(日)</v>
          </cell>
          <cell r="E8">
            <v>324138</v>
          </cell>
        </row>
        <row r="9">
          <cell r="A9">
            <v>44629</v>
          </cell>
          <cell r="B9" t="str">
            <v>(水)</v>
          </cell>
          <cell r="C9">
            <v>44626</v>
          </cell>
          <cell r="D9" t="str">
            <v>(日)</v>
          </cell>
          <cell r="E9">
            <v>309484</v>
          </cell>
        </row>
        <row r="10">
          <cell r="A10">
            <v>44628</v>
          </cell>
          <cell r="B10" t="str">
            <v>(火)</v>
          </cell>
          <cell r="C10">
            <v>44619</v>
          </cell>
          <cell r="D10" t="str">
            <v>(日)</v>
          </cell>
          <cell r="E10">
            <v>55977</v>
          </cell>
        </row>
        <row r="11">
          <cell r="A11">
            <v>44627</v>
          </cell>
          <cell r="B11" t="str">
            <v>(月)</v>
          </cell>
          <cell r="C11">
            <v>44619</v>
          </cell>
          <cell r="D11" t="str">
            <v>(日)</v>
          </cell>
          <cell r="E11">
            <v>54270</v>
          </cell>
        </row>
        <row r="12">
          <cell r="A12">
            <v>44624</v>
          </cell>
          <cell r="B12" t="str">
            <v>(金)</v>
          </cell>
          <cell r="C12">
            <v>44619</v>
          </cell>
          <cell r="D12" t="str">
            <v>(日)</v>
          </cell>
          <cell r="E12">
            <v>50176</v>
          </cell>
        </row>
        <row r="13">
          <cell r="A13">
            <v>44623</v>
          </cell>
          <cell r="B13" t="str">
            <v>(木)</v>
          </cell>
          <cell r="C13">
            <v>44619</v>
          </cell>
          <cell r="D13" t="str">
            <v>(日)</v>
          </cell>
          <cell r="E13">
            <v>43595</v>
          </cell>
        </row>
        <row r="14">
          <cell r="A14">
            <v>44622</v>
          </cell>
          <cell r="B14" t="str">
            <v>(水)</v>
          </cell>
          <cell r="C14">
            <v>44619</v>
          </cell>
          <cell r="D14" t="str">
            <v>(日)</v>
          </cell>
          <cell r="E14">
            <v>40987</v>
          </cell>
        </row>
        <row r="15">
          <cell r="A15">
            <v>44621</v>
          </cell>
          <cell r="B15" t="str">
            <v>(火)</v>
          </cell>
          <cell r="C15">
            <v>44612</v>
          </cell>
          <cell r="D15" t="str">
            <v>(日)</v>
          </cell>
          <cell r="E15">
            <v>7729</v>
          </cell>
        </row>
        <row r="16">
          <cell r="A16">
            <v>44620</v>
          </cell>
          <cell r="B16" t="str">
            <v>(月)</v>
          </cell>
          <cell r="C16">
            <v>44612</v>
          </cell>
          <cell r="D16" t="str">
            <v>(日)</v>
          </cell>
          <cell r="E16">
            <v>7695</v>
          </cell>
        </row>
        <row r="17">
          <cell r="A17">
            <v>44617</v>
          </cell>
          <cell r="B17" t="str">
            <v>(金)</v>
          </cell>
          <cell r="C17">
            <v>44612</v>
          </cell>
          <cell r="D17" t="str">
            <v>(日)</v>
          </cell>
          <cell r="E17">
            <v>6325</v>
          </cell>
        </row>
        <row r="18">
          <cell r="A18">
            <v>44616</v>
          </cell>
          <cell r="B18" t="str">
            <v>(木)</v>
          </cell>
          <cell r="C18">
            <v>44612</v>
          </cell>
          <cell r="D18" t="str">
            <v>(日)</v>
          </cell>
          <cell r="E18">
            <v>6304</v>
          </cell>
        </row>
        <row r="19">
          <cell r="A19">
            <v>44614</v>
          </cell>
          <cell r="B19" t="str">
            <v>(火)</v>
          </cell>
          <cell r="C19">
            <v>44612</v>
          </cell>
          <cell r="D19" t="str">
            <v>(日)</v>
          </cell>
          <cell r="E19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3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70"/>
  <sheetViews>
    <sheetView workbookViewId="0">
      <pane ySplit="1" topLeftCell="A1234" activePane="bottomLeft" state="frozen"/>
      <selection activeCell="O1257" sqref="O1257:Q2270"/>
      <selection pane="bottomLeft" activeCell="O1257" sqref="O1257:Q2270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360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31537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18200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14848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25444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40345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7653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8380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95266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145876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182403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182778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198746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35104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25460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276849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245673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273870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20169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287996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40138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27292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7445</v>
      </c>
      <c r="P1320" s="26">
        <v>790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8506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9857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316504</v>
      </c>
      <c r="P1329" s="26">
        <v>72027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147496</v>
      </c>
      <c r="P1332" s="26">
        <v>54719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62865</v>
      </c>
      <c r="P1335" s="26">
        <v>7639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75848</v>
      </c>
      <c r="P1338" s="26">
        <v>8189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260840</v>
      </c>
      <c r="P1341" s="26">
        <v>96597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223242</v>
      </c>
      <c r="P1344" s="26">
        <v>122801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245927</v>
      </c>
      <c r="P1347" s="26">
        <v>151470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253064</v>
      </c>
      <c r="P1350" s="26">
        <v>177105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235656</v>
      </c>
      <c r="P1353" s="26">
        <v>193343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139579</v>
      </c>
      <c r="P1356" s="26">
        <v>34609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190180</v>
      </c>
      <c r="P1359" s="26">
        <v>24178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345308</v>
      </c>
      <c r="P1362" s="26">
        <v>267209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352115</v>
      </c>
      <c r="P1365" s="26">
        <v>222934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400935</v>
      </c>
      <c r="P1368" s="26">
        <v>250680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407983</v>
      </c>
      <c r="P1371" s="26">
        <v>137035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384157</v>
      </c>
      <c r="P1374" s="26">
        <v>208905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287969</v>
      </c>
      <c r="P1377" s="26">
        <v>42464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327466</v>
      </c>
      <c r="P1380" s="26">
        <v>28004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590809</v>
      </c>
      <c r="P1383" s="26">
        <v>204086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612627</v>
      </c>
      <c r="P1386" s="26">
        <v>63017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674920</v>
      </c>
      <c r="P1389" s="26">
        <v>61790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647080</v>
      </c>
      <c r="P1392" s="26">
        <v>105945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624852</v>
      </c>
      <c r="P1395" s="26">
        <v>124700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478712</v>
      </c>
      <c r="P1398" s="26">
        <v>59782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465227</v>
      </c>
      <c r="P1401" s="26">
        <v>67761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670426</v>
      </c>
      <c r="P1404" s="26">
        <v>236633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725915</v>
      </c>
      <c r="P1407" s="26">
        <v>214497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752659</v>
      </c>
      <c r="P1410" s="26">
        <v>236820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745404</v>
      </c>
      <c r="P1413" s="26">
        <v>231163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730899</v>
      </c>
      <c r="P1416" s="26">
        <v>221115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625943</v>
      </c>
      <c r="P1419" s="26">
        <v>130963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570132</v>
      </c>
      <c r="P1422" s="26">
        <v>182865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781975</v>
      </c>
      <c r="P1425" s="26">
        <v>328355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812067</v>
      </c>
      <c r="P1428" s="26">
        <v>328027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793957</v>
      </c>
      <c r="P1431" s="26">
        <v>392507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761725</v>
      </c>
      <c r="P1434" s="26">
        <v>393475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772503</v>
      </c>
      <c r="P1437" s="26">
        <v>364971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671093</v>
      </c>
      <c r="P1440" s="26">
        <v>278684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610552</v>
      </c>
      <c r="P1443" s="26">
        <v>318551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710590</v>
      </c>
      <c r="P1446" s="26">
        <v>545942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712482</v>
      </c>
      <c r="P1449" s="26">
        <v>562689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696248</v>
      </c>
      <c r="P1452" s="26">
        <v>615597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707952</v>
      </c>
      <c r="P1455" s="26">
        <v>607658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690889</v>
      </c>
      <c r="P1458" s="26">
        <v>581219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675004</v>
      </c>
      <c r="P1461" s="26">
        <v>448162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675581</v>
      </c>
      <c r="P1464" s="26">
        <v>441778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780748</v>
      </c>
      <c r="P1467" s="26">
        <v>630876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788581</v>
      </c>
      <c r="P1470" s="26">
        <v>665162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805633</v>
      </c>
      <c r="P1473" s="26">
        <v>698752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777007</v>
      </c>
      <c r="P1476" s="26">
        <v>703401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773442</v>
      </c>
      <c r="P1479" s="26">
        <v>707923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759314</v>
      </c>
      <c r="P1482" s="26">
        <v>591492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786424</v>
      </c>
      <c r="P1485" s="26">
        <v>543818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812751</v>
      </c>
      <c r="P1488" s="26">
        <v>711488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828569</v>
      </c>
      <c r="P1491" s="26">
        <v>748634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864012</v>
      </c>
      <c r="P1494" s="26">
        <v>737348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674369</v>
      </c>
      <c r="P1497" s="26">
        <v>717639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625001</v>
      </c>
      <c r="P1500" s="26">
        <v>727900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891090</v>
      </c>
      <c r="P1503" s="26">
        <v>614614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842217</v>
      </c>
      <c r="P1506" s="26">
        <v>545369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1004750</v>
      </c>
      <c r="P1509" s="26">
        <v>661966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1042930</v>
      </c>
      <c r="P1512" s="26">
        <v>678337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1055272</v>
      </c>
      <c r="P1515" s="26">
        <v>652718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1062504</v>
      </c>
      <c r="P1518" s="26">
        <v>649634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1069218</v>
      </c>
      <c r="P1521" s="26">
        <v>649323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1041337</v>
      </c>
      <c r="P1524" s="26">
        <v>623255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766861</v>
      </c>
      <c r="P1527" s="26">
        <v>632033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872362</v>
      </c>
      <c r="P1530" s="26">
        <v>686227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907442</v>
      </c>
      <c r="P1533" s="26">
        <v>673637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882278</v>
      </c>
      <c r="P1536" s="26">
        <v>682231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865996</v>
      </c>
      <c r="P1539" s="26">
        <v>658635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899514</v>
      </c>
      <c r="P1542" s="26">
        <v>649655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829228</v>
      </c>
      <c r="P1545" s="26">
        <v>649760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616131</v>
      </c>
      <c r="P1548" s="26">
        <v>665842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543890</v>
      </c>
      <c r="P1551" s="26">
        <v>643270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816827</v>
      </c>
      <c r="P1554" s="26">
        <v>659610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748228</v>
      </c>
      <c r="P1557" s="26">
        <v>706746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323668</v>
      </c>
      <c r="P1560" s="26">
        <v>279794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252984</v>
      </c>
      <c r="P1563" s="26">
        <v>199638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466241</v>
      </c>
      <c r="P1566" s="26">
        <v>749336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420345</v>
      </c>
      <c r="P1569" s="26">
        <v>692387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585438</v>
      </c>
      <c r="P1572" s="26">
        <v>787221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625538</v>
      </c>
      <c r="P1575" s="26">
        <v>787839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613854</v>
      </c>
      <c r="P1578" s="26">
        <v>794192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615796</v>
      </c>
      <c r="P1581" s="26">
        <v>780543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646602</v>
      </c>
      <c r="P1584" s="26">
        <v>787674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641511</v>
      </c>
      <c r="P1587" s="26">
        <v>805331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5015564</v>
      </c>
      <c r="P1590" s="26">
        <v>1706337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570227</v>
      </c>
      <c r="P1593" s="26">
        <v>574051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587886</v>
      </c>
      <c r="P1596" s="26">
        <v>611052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575757</v>
      </c>
      <c r="P1599" s="26">
        <v>604454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563274</v>
      </c>
      <c r="P1602" s="26">
        <v>593309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583553</v>
      </c>
      <c r="P1605" s="26">
        <v>629221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699750</v>
      </c>
      <c r="P1608" s="26">
        <v>641191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4777572</v>
      </c>
      <c r="P1611" s="26">
        <v>2337682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169104</v>
      </c>
      <c r="P1614" s="26">
        <v>103418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488964</v>
      </c>
      <c r="P1617" s="26">
        <v>585721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498954</v>
      </c>
      <c r="P1620" s="26">
        <v>508380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492018</v>
      </c>
      <c r="P1623" s="26">
        <v>230595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345775</v>
      </c>
      <c r="P1626" s="26">
        <v>139020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354529</v>
      </c>
      <c r="P1629" s="26">
        <v>257393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4009231</v>
      </c>
      <c r="P1632" s="26">
        <v>2545422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435206</v>
      </c>
      <c r="P1635" s="26">
        <v>369879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546858</v>
      </c>
      <c r="P1638" s="26">
        <v>457497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577438</v>
      </c>
      <c r="P1641" s="26">
        <v>444891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576713</v>
      </c>
      <c r="P1644" s="26">
        <v>434943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615409</v>
      </c>
      <c r="P1647" s="26">
        <v>480765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721391</v>
      </c>
      <c r="P1650" s="26">
        <v>539162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3702399</v>
      </c>
      <c r="P1653" s="26">
        <v>3038651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547885</v>
      </c>
      <c r="P1656" s="26">
        <v>446692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611235</v>
      </c>
      <c r="P1659" s="26">
        <v>466731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602745</v>
      </c>
      <c r="P1662" s="26">
        <v>459346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568357</v>
      </c>
      <c r="P1665" s="26">
        <v>444066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640638</v>
      </c>
      <c r="P1668" s="26">
        <v>490640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729660</v>
      </c>
      <c r="P1671" s="26">
        <v>606253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3319111</v>
      </c>
      <c r="P1674" s="26">
        <v>2993870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388974</v>
      </c>
      <c r="P1677" s="26">
        <v>139682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650060</v>
      </c>
      <c r="P1680" s="26">
        <v>398023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644372</v>
      </c>
      <c r="P1683" s="26">
        <v>379798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420427</v>
      </c>
      <c r="P1686" s="26">
        <v>380454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739289</v>
      </c>
      <c r="P1689" s="26">
        <v>291301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955197</v>
      </c>
      <c r="P1692" s="26">
        <v>331903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3175624</v>
      </c>
      <c r="P1695" s="26">
        <v>2350402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617068</v>
      </c>
      <c r="P1698" s="26">
        <v>342872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629759</v>
      </c>
      <c r="P1701" s="26">
        <v>436729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596762</v>
      </c>
      <c r="P1704" s="26">
        <v>464773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583858</v>
      </c>
      <c r="P1707" s="26">
        <v>450600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648026</v>
      </c>
      <c r="P1710" s="26">
        <v>518626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785057</v>
      </c>
      <c r="P1713" s="26">
        <v>625793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2766769</v>
      </c>
      <c r="P1716" s="26">
        <v>2262320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508938</v>
      </c>
      <c r="P1719" s="26">
        <v>439646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535307</v>
      </c>
      <c r="P1722" s="26">
        <v>470119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512900</v>
      </c>
      <c r="P1725" s="26">
        <v>468799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498837</v>
      </c>
      <c r="P1728" s="26">
        <v>458308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575651</v>
      </c>
      <c r="P1731" s="26">
        <v>536949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737212</v>
      </c>
      <c r="P1734" s="26">
        <v>618319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2389170</v>
      </c>
      <c r="P1737" s="26">
        <v>1961188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155531</v>
      </c>
      <c r="P1740" s="26">
        <v>81288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410947</v>
      </c>
      <c r="P1743" s="26">
        <v>564261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419580</v>
      </c>
      <c r="P1746" s="26">
        <v>529817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193929</v>
      </c>
      <c r="P1749" s="26">
        <v>149529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435444</v>
      </c>
      <c r="P1752" s="26">
        <v>636383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574085</v>
      </c>
      <c r="P1755" s="26">
        <v>795572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1963903</v>
      </c>
      <c r="P1758" s="26">
        <v>1953666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376765</v>
      </c>
      <c r="P1761" s="26">
        <v>479272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406938</v>
      </c>
      <c r="P1764" s="26">
        <v>487156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403155</v>
      </c>
      <c r="P1767" s="26">
        <v>451326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388480</v>
      </c>
      <c r="P1770" s="26">
        <v>440452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439588</v>
      </c>
      <c r="P1773" s="26">
        <v>480065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597701</v>
      </c>
      <c r="P1776" s="26">
        <v>597746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1777879</v>
      </c>
      <c r="P1779" s="26">
        <v>1638925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330933</v>
      </c>
      <c r="P1782" s="26">
        <v>385634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346065</v>
      </c>
      <c r="P1785" s="26">
        <v>410471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331043</v>
      </c>
      <c r="P1788" s="26">
        <v>394159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317493</v>
      </c>
      <c r="P1791" s="26">
        <v>383843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377135</v>
      </c>
      <c r="P1794" s="26">
        <v>475830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508672</v>
      </c>
      <c r="P1797" s="26">
        <v>619892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1476535</v>
      </c>
      <c r="P1800" s="26">
        <v>1449292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284918</v>
      </c>
      <c r="P1803" s="26">
        <v>115704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270474</v>
      </c>
      <c r="P1806" s="26">
        <v>341691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141925</v>
      </c>
      <c r="P1809" s="26">
        <v>342723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263249</v>
      </c>
      <c r="P1812" s="26">
        <v>149892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304106</v>
      </c>
      <c r="P1815" s="26">
        <v>385918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398756</v>
      </c>
      <c r="P1818" s="26">
        <v>508496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1167621</v>
      </c>
      <c r="P1821" s="26">
        <v>1141576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176915</v>
      </c>
      <c r="P1824" s="26">
        <v>327655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173644</v>
      </c>
      <c r="P1827" s="26">
        <v>355796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165786</v>
      </c>
      <c r="P1830" s="26">
        <v>352481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148786</v>
      </c>
      <c r="P1833" s="26">
        <v>337656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194731</v>
      </c>
      <c r="P1836" s="26">
        <v>415349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265915</v>
      </c>
      <c r="P1839" s="26">
        <v>554487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966503</v>
      </c>
      <c r="P1842" s="26">
        <v>1020192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110100</v>
      </c>
      <c r="P1845" s="26">
        <v>309434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113466</v>
      </c>
      <c r="P1848" s="26">
        <v>318059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105818</v>
      </c>
      <c r="P1851" s="26">
        <v>302315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102606</v>
      </c>
      <c r="P1854" s="26">
        <v>290443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131281</v>
      </c>
      <c r="P1857" s="26">
        <v>372181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182069</v>
      </c>
      <c r="P1860" s="26">
        <v>495423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812396</v>
      </c>
      <c r="P1863" s="26">
        <v>829317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57133</v>
      </c>
      <c r="P1866" s="26">
        <v>251143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38588</v>
      </c>
      <c r="P1869" s="26">
        <v>246434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21703</v>
      </c>
      <c r="P1872" s="26">
        <v>55409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54832</v>
      </c>
      <c r="P1875" s="26">
        <v>245807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84557</v>
      </c>
      <c r="P1878" s="26">
        <v>294946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116214</v>
      </c>
      <c r="P1881" s="26">
        <v>388930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710048</v>
      </c>
      <c r="P1884" s="26">
        <v>682134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48155</v>
      </c>
      <c r="P1887" s="26">
        <v>162546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50218</v>
      </c>
      <c r="P1890" s="26">
        <v>159896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33912</v>
      </c>
      <c r="P1893" s="26">
        <v>154580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30555</v>
      </c>
      <c r="P1896" s="26">
        <v>135448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50738</v>
      </c>
      <c r="P1899" s="26">
        <v>196443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67551</v>
      </c>
      <c r="P1902" s="26">
        <v>260280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600688</v>
      </c>
      <c r="P1905" s="26">
        <v>550031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25878</v>
      </c>
      <c r="P1908" s="26">
        <v>109397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25260</v>
      </c>
      <c r="P1911" s="26">
        <v>111651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24887</v>
      </c>
      <c r="P1914" s="26">
        <v>102791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23293</v>
      </c>
      <c r="P1917" s="26">
        <v>97338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42090</v>
      </c>
      <c r="P1920" s="26">
        <v>142064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55871</v>
      </c>
      <c r="P1923" s="26">
        <v>194615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533497</v>
      </c>
      <c r="P1926" s="26">
        <v>409776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22551</v>
      </c>
      <c r="P1929" s="26">
        <v>63229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4964</v>
      </c>
      <c r="P1932" s="26">
        <v>16145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22411</v>
      </c>
      <c r="P1935" s="26">
        <v>40790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20154</v>
      </c>
      <c r="P1938" s="26">
        <v>59275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38274</v>
      </c>
      <c r="P1941" s="26">
        <v>102020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51449</v>
      </c>
      <c r="P1944" s="26">
        <v>140850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481234</v>
      </c>
      <c r="P1947" s="26">
        <v>336401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18287</v>
      </c>
      <c r="P1950" s="26">
        <v>54255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17960</v>
      </c>
      <c r="P1953" s="26">
        <v>58752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16057</v>
      </c>
      <c r="P1956" s="26">
        <v>31316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15193</v>
      </c>
      <c r="P1959" s="26">
        <v>28204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29009</v>
      </c>
      <c r="P1962" s="26">
        <v>51189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44435</v>
      </c>
      <c r="P1965" s="26">
        <v>72997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437930</v>
      </c>
      <c r="P1968" s="26">
        <v>257961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13954</v>
      </c>
      <c r="P1971" s="26">
        <v>24478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11714</v>
      </c>
      <c r="P1974" s="26">
        <v>23627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6767</v>
      </c>
      <c r="P1977" s="26">
        <v>22497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4784</v>
      </c>
      <c r="P1980" s="26">
        <v>20791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7880</v>
      </c>
      <c r="P1983" s="26">
        <v>42463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10948</v>
      </c>
      <c r="P1986" s="26">
        <v>59700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407049</v>
      </c>
      <c r="P1989" s="26">
        <v>245456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4645</v>
      </c>
      <c r="P1992" s="26">
        <v>21014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7246</v>
      </c>
      <c r="P1995" s="26">
        <v>7051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9571</v>
      </c>
      <c r="P1998" s="26">
        <v>21282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10111</v>
      </c>
      <c r="P2001" s="26">
        <v>19368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22831</v>
      </c>
      <c r="P2004" s="26">
        <v>39080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35157</v>
      </c>
      <c r="P2007" s="26">
        <v>56949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402568</v>
      </c>
      <c r="P2010" s="26">
        <v>232797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6425</v>
      </c>
      <c r="P2013" s="26">
        <v>18436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12372</v>
      </c>
      <c r="P2016" s="26">
        <v>18329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12647</v>
      </c>
      <c r="P2019" s="26">
        <v>17773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10366</v>
      </c>
      <c r="P2022" s="26">
        <v>15761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18316</v>
      </c>
      <c r="P2025" s="26">
        <v>30441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27749</v>
      </c>
      <c r="P2028" s="26">
        <v>50184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261187</v>
      </c>
      <c r="P2031" s="26">
        <v>102523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8876</v>
      </c>
      <c r="P2034" s="26">
        <v>15632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7094</v>
      </c>
      <c r="P2037" s="26">
        <v>12329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2908</v>
      </c>
      <c r="P2040" s="26">
        <v>4449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918</v>
      </c>
      <c r="P2043" s="26">
        <v>1117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204</v>
      </c>
      <c r="P2046" s="26">
        <v>137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15</v>
      </c>
      <c r="P2049" s="26">
        <v>24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242612</v>
      </c>
      <c r="P2052" s="26">
        <v>82418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3249</v>
      </c>
      <c r="P2058" s="26">
        <v>6318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5942</v>
      </c>
      <c r="P2061" s="26">
        <v>9869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6597</v>
      </c>
      <c r="P2064" s="26">
        <v>10213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16240</v>
      </c>
      <c r="P2067" s="26">
        <v>24287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27007</v>
      </c>
      <c r="P2070" s="26">
        <v>39219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224150</v>
      </c>
      <c r="P2073" s="26">
        <v>80686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1310</v>
      </c>
      <c r="P2076" s="26">
        <v>2171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8903</v>
      </c>
      <c r="P2079" s="26">
        <v>14734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9035</v>
      </c>
      <c r="P2082" s="26">
        <v>13155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8139</v>
      </c>
      <c r="P2085" s="26">
        <v>10439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17183</v>
      </c>
      <c r="P2088" s="26">
        <v>19258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26911</v>
      </c>
      <c r="P2091" s="26">
        <v>30824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10743</v>
      </c>
      <c r="P2094" s="26">
        <v>11792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10898</v>
      </c>
      <c r="P2097" s="26">
        <v>9919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11277</v>
      </c>
      <c r="P2100" s="26">
        <v>7261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10638</v>
      </c>
      <c r="P2103" s="26">
        <v>4767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10188</v>
      </c>
      <c r="P2106" s="26">
        <v>3149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12042</v>
      </c>
      <c r="P2109" s="26">
        <v>5273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27468</v>
      </c>
      <c r="P2112" s="26">
        <v>6115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9971</v>
      </c>
      <c r="P2115" s="26">
        <v>2957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10854</v>
      </c>
      <c r="P2118" s="26">
        <v>2234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10861</v>
      </c>
      <c r="P2121" s="26">
        <v>3912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10247</v>
      </c>
      <c r="P2124" s="26">
        <v>5761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9479</v>
      </c>
      <c r="P2127" s="26">
        <v>6378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19022</v>
      </c>
      <c r="P2130" s="26">
        <v>15760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25990</v>
      </c>
      <c r="P2133" s="26">
        <v>26986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66823</v>
      </c>
      <c r="P2136" s="26">
        <v>95154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9400</v>
      </c>
      <c r="P2139" s="26">
        <v>2742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12135</v>
      </c>
      <c r="P2142" s="26">
        <v>7052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6970</v>
      </c>
      <c r="P2145" s="26">
        <v>7328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9391</v>
      </c>
      <c r="P2148" s="26">
        <v>7169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18298</v>
      </c>
      <c r="P2151" s="26">
        <v>15238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24940</v>
      </c>
      <c r="P2154" s="26">
        <v>23380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9237</v>
      </c>
      <c r="P2157" s="26">
        <v>9356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11478</v>
      </c>
      <c r="P2160" s="26">
        <v>9234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9514</v>
      </c>
      <c r="P2163" s="26">
        <v>10038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9128</v>
      </c>
      <c r="P2166" s="26">
        <v>9157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8630</v>
      </c>
      <c r="P2169" s="26">
        <v>9933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4230</v>
      </c>
      <c r="P2172" s="26">
        <v>2684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17685</v>
      </c>
      <c r="P2175" s="26">
        <v>24774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7347</v>
      </c>
      <c r="P2178" s="26">
        <v>8573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7785</v>
      </c>
      <c r="P2181" s="26">
        <v>9823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9024</v>
      </c>
      <c r="P2184" s="26">
        <v>10188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8789</v>
      </c>
      <c r="P2187" s="26">
        <v>8872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8224</v>
      </c>
      <c r="P2190" s="26">
        <v>8399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15010</v>
      </c>
      <c r="P2193" s="26">
        <v>18273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19822</v>
      </c>
      <c r="P2196" s="26">
        <v>24105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63496</v>
      </c>
      <c r="P2199" s="26">
        <v>95987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7368</v>
      </c>
      <c r="P2202" s="26">
        <v>9007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8340</v>
      </c>
      <c r="P2205" s="26">
        <v>12090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2386</v>
      </c>
      <c r="P2208" s="26">
        <v>1956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7109</v>
      </c>
      <c r="P2211" s="26">
        <v>10027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11483</v>
      </c>
      <c r="P2214" s="26">
        <v>17873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16450</v>
      </c>
      <c r="P2217" s="26">
        <v>24031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60644</v>
      </c>
      <c r="P2220" s="26">
        <v>98868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5177</v>
      </c>
      <c r="P2223" s="26">
        <v>10679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7541</v>
      </c>
      <c r="P2226" s="26">
        <v>7433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6472</v>
      </c>
      <c r="P2229" s="26">
        <v>6963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6774</v>
      </c>
      <c r="P2232" s="26">
        <v>6180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13083</v>
      </c>
      <c r="P2235" s="26">
        <v>5407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 s="26">
        <v>24582</v>
      </c>
      <c r="P2238" s="26">
        <v>16215</v>
      </c>
      <c r="Q2238" s="26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 s="26">
        <v>0</v>
      </c>
      <c r="P2239" s="26">
        <v>0</v>
      </c>
      <c r="Q2239" s="26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 s="26">
        <v>0</v>
      </c>
      <c r="P2240" s="26">
        <v>0</v>
      </c>
      <c r="Q2240" s="26">
        <v>0</v>
      </c>
    </row>
    <row r="2241" spans="1:17">
      <c r="A2241" s="32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 s="26">
        <v>63838</v>
      </c>
      <c r="P2241" s="26">
        <v>93029</v>
      </c>
      <c r="Q2241" s="26">
        <v>0</v>
      </c>
    </row>
    <row r="2242" spans="1:17">
      <c r="A2242" s="32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 s="26">
        <v>0</v>
      </c>
      <c r="P2242" s="26">
        <v>0</v>
      </c>
      <c r="Q2242" s="26">
        <v>0</v>
      </c>
    </row>
    <row r="2243" spans="1:17">
      <c r="A2243" s="32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 s="26">
        <v>0</v>
      </c>
      <c r="P2243" s="26">
        <v>0</v>
      </c>
      <c r="Q2243" s="26">
        <v>0</v>
      </c>
    </row>
    <row r="2244" spans="1:17">
      <c r="A2244" s="32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 s="26">
        <v>10186</v>
      </c>
      <c r="P2244" s="26">
        <v>5761</v>
      </c>
      <c r="Q2244" s="26">
        <v>2439271</v>
      </c>
    </row>
    <row r="2245" spans="1:17">
      <c r="A2245" s="32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 s="26">
        <v>0</v>
      </c>
      <c r="P2245" s="26">
        <v>0</v>
      </c>
      <c r="Q2245" s="26">
        <v>0</v>
      </c>
    </row>
    <row r="2246" spans="1:17">
      <c r="A2246" s="32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 s="26">
        <v>0</v>
      </c>
      <c r="P2246" s="26">
        <v>0</v>
      </c>
      <c r="Q2246" s="26">
        <v>0</v>
      </c>
    </row>
    <row r="2247" spans="1:17">
      <c r="A2247" s="32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 s="26">
        <v>11145</v>
      </c>
      <c r="P2247" s="26">
        <v>6102</v>
      </c>
      <c r="Q2247" s="26">
        <v>1250239</v>
      </c>
    </row>
    <row r="2248" spans="1:17">
      <c r="A2248" s="32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 s="26">
        <v>0</v>
      </c>
      <c r="P2248" s="26">
        <v>0</v>
      </c>
      <c r="Q2248" s="26">
        <v>0</v>
      </c>
    </row>
    <row r="2249" spans="1:17">
      <c r="A2249" s="32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 s="26">
        <v>0</v>
      </c>
      <c r="P2249" s="26">
        <v>0</v>
      </c>
      <c r="Q2249" s="26">
        <v>0</v>
      </c>
    </row>
    <row r="2250" spans="1:17">
      <c r="A2250" s="32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 s="26">
        <v>10831</v>
      </c>
      <c r="P2250" s="26">
        <v>5678</v>
      </c>
      <c r="Q2250" s="26">
        <v>1146598</v>
      </c>
    </row>
    <row r="2251" spans="1:17">
      <c r="A2251" s="32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 s="26">
        <v>0</v>
      </c>
      <c r="P2251" s="26">
        <v>0</v>
      </c>
      <c r="Q2251" s="26">
        <v>0</v>
      </c>
    </row>
    <row r="2252" spans="1:17">
      <c r="A2252" s="32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 s="26">
        <v>0</v>
      </c>
      <c r="P2252" s="26">
        <v>0</v>
      </c>
      <c r="Q2252" s="26">
        <v>0</v>
      </c>
    </row>
    <row r="2253" spans="1:17">
      <c r="A2253" s="32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 s="26">
        <v>11515</v>
      </c>
      <c r="P2253" s="26">
        <v>5646</v>
      </c>
      <c r="Q2253" s="26">
        <v>959917</v>
      </c>
    </row>
    <row r="2254" spans="1:17">
      <c r="A2254" s="32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 s="26">
        <v>0</v>
      </c>
      <c r="P2254" s="26">
        <v>0</v>
      </c>
      <c r="Q2254" s="26">
        <v>0</v>
      </c>
    </row>
    <row r="2255" spans="1:17">
      <c r="A2255" s="32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 s="26">
        <v>0</v>
      </c>
      <c r="P2255" s="26">
        <v>0</v>
      </c>
      <c r="Q2255" s="26">
        <v>0</v>
      </c>
    </row>
    <row r="2256" spans="1:17">
      <c r="A2256" s="32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 s="26">
        <v>18129</v>
      </c>
      <c r="P2256" s="26">
        <v>9673</v>
      </c>
      <c r="Q2256" s="26">
        <v>928596</v>
      </c>
    </row>
    <row r="2257" spans="1:17">
      <c r="A2257" s="32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 s="26">
        <v>0</v>
      </c>
      <c r="P2257" s="26">
        <v>0</v>
      </c>
      <c r="Q2257" s="26">
        <v>0</v>
      </c>
    </row>
    <row r="2258" spans="1:17">
      <c r="A2258" s="32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 s="26">
        <v>0</v>
      </c>
      <c r="P2258" s="26">
        <v>0</v>
      </c>
      <c r="Q2258" s="26">
        <v>0</v>
      </c>
    </row>
    <row r="2259" spans="1:17">
      <c r="A2259" s="32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 s="26">
        <v>41388</v>
      </c>
      <c r="P2259" s="26">
        <v>13533</v>
      </c>
      <c r="Q2259" s="26">
        <v>0</v>
      </c>
    </row>
    <row r="2260" spans="1:17">
      <c r="A2260" s="32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 s="26">
        <v>0</v>
      </c>
      <c r="P2260" s="26">
        <v>0</v>
      </c>
      <c r="Q2260" s="26">
        <v>0</v>
      </c>
    </row>
    <row r="2261" spans="1:17">
      <c r="A2261" s="32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 s="26">
        <v>0</v>
      </c>
      <c r="P2261" s="26">
        <v>0</v>
      </c>
      <c r="Q2261" s="26">
        <v>0</v>
      </c>
    </row>
    <row r="2262" spans="1:17">
      <c r="A2262" s="32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 s="26">
        <v>18349</v>
      </c>
      <c r="P2262" s="26">
        <v>5983</v>
      </c>
      <c r="Q2262" s="26">
        <v>0</v>
      </c>
    </row>
    <row r="2263" spans="1:17">
      <c r="A2263" s="32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 s="26">
        <v>0</v>
      </c>
      <c r="P2263" s="26">
        <v>0</v>
      </c>
      <c r="Q2263" s="26">
        <v>0</v>
      </c>
    </row>
    <row r="2264" spans="1:17">
      <c r="A2264" s="32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 s="26">
        <v>0</v>
      </c>
      <c r="P2264" s="26">
        <v>0</v>
      </c>
      <c r="Q2264" s="26">
        <v>0</v>
      </c>
    </row>
    <row r="2265" spans="1:17">
      <c r="A2265" s="32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 s="26">
        <v>10597</v>
      </c>
      <c r="P2265" s="26">
        <v>3753</v>
      </c>
      <c r="Q2265" s="26">
        <v>2282166</v>
      </c>
    </row>
    <row r="2266" spans="1:17">
      <c r="A2266" s="32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 s="26">
        <v>0</v>
      </c>
      <c r="P2266" s="26">
        <v>0</v>
      </c>
      <c r="Q2266" s="26">
        <v>0</v>
      </c>
    </row>
    <row r="2267" spans="1:17">
      <c r="A2267" s="32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 s="26">
        <v>0</v>
      </c>
      <c r="P2267" s="26">
        <v>0</v>
      </c>
      <c r="Q2267" s="26">
        <v>0</v>
      </c>
    </row>
    <row r="2268" spans="1:17">
      <c r="A2268" s="32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 s="26">
        <v>0</v>
      </c>
      <c r="P2268" s="26">
        <v>0</v>
      </c>
      <c r="Q2268" s="26">
        <v>1193393</v>
      </c>
    </row>
    <row r="2269" spans="1:17">
      <c r="A2269" s="32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 s="26">
        <v>0</v>
      </c>
      <c r="P2269" s="26">
        <v>0</v>
      </c>
      <c r="Q2269" s="26">
        <v>0</v>
      </c>
    </row>
    <row r="2270" spans="1:17">
      <c r="A2270" s="32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 s="26">
        <v>0</v>
      </c>
      <c r="P2270" s="26">
        <v>0</v>
      </c>
      <c r="Q2270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4170"/>
  <sheetViews>
    <sheetView workbookViewId="0">
      <pane xSplit="1" ySplit="1" topLeftCell="B34133" activePane="bottomRight" state="frozen"/>
      <selection activeCell="O1257" sqref="O1257:Q2270"/>
      <selection pane="topRight" activeCell="O1257" sqref="O1257:Q2270"/>
      <selection pane="bottomLeft" activeCell="O1257" sqref="O1257:Q2270"/>
      <selection pane="bottomRight" activeCell="O1257" sqref="O1257:Q2270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  <row r="33701" spans="1:8">
      <c r="A33701" s="32">
        <v>44625</v>
      </c>
      <c r="B33701" s="1" t="s">
        <v>7</v>
      </c>
      <c r="C33701">
        <v>182018</v>
      </c>
      <c r="D33701">
        <v>1690754</v>
      </c>
      <c r="E33701" s="31">
        <v>158434</v>
      </c>
      <c r="F33701">
        <v>1807</v>
      </c>
      <c r="G33701" s="31">
        <v>22174</v>
      </c>
      <c r="H33701" s="31">
        <v>6</v>
      </c>
    </row>
    <row r="33702" spans="1:8">
      <c r="A33702" s="32">
        <v>44625</v>
      </c>
      <c r="B33702" s="1" t="s">
        <v>11</v>
      </c>
      <c r="C33702">
        <v>23523</v>
      </c>
      <c r="D33702">
        <v>168300</v>
      </c>
      <c r="E33702" s="31">
        <v>19845</v>
      </c>
      <c r="F33702">
        <v>68</v>
      </c>
      <c r="G33702" s="31">
        <v>3610</v>
      </c>
      <c r="H33702" s="31">
        <v>0</v>
      </c>
    </row>
    <row r="33703" spans="1:8">
      <c r="A33703" s="32">
        <v>44625</v>
      </c>
      <c r="B33703" s="1" t="s">
        <v>12</v>
      </c>
      <c r="C33703">
        <v>12230</v>
      </c>
      <c r="D33703">
        <v>186924</v>
      </c>
      <c r="E33703" s="31">
        <v>9565</v>
      </c>
      <c r="F33703">
        <v>62</v>
      </c>
      <c r="G33703" s="31">
        <v>2603</v>
      </c>
      <c r="H33703" s="31">
        <v>0</v>
      </c>
    </row>
    <row r="33704" spans="1:8">
      <c r="A33704" s="32">
        <v>44625</v>
      </c>
      <c r="B33704" s="1" t="s">
        <v>13</v>
      </c>
      <c r="C33704">
        <v>43796</v>
      </c>
      <c r="D33704">
        <v>402368</v>
      </c>
      <c r="E33704" s="31">
        <v>36865</v>
      </c>
      <c r="F33704">
        <v>150</v>
      </c>
      <c r="G33704" s="31">
        <v>6117</v>
      </c>
      <c r="H33704" s="31">
        <v>10</v>
      </c>
    </row>
    <row r="33705" spans="1:8">
      <c r="A33705" s="32">
        <v>44625</v>
      </c>
      <c r="B33705" s="1" t="s">
        <v>14</v>
      </c>
      <c r="C33705">
        <v>10769</v>
      </c>
      <c r="D33705">
        <v>44494</v>
      </c>
      <c r="E33705" s="31">
        <v>8864</v>
      </c>
      <c r="F33705">
        <v>35</v>
      </c>
      <c r="G33705" s="31">
        <v>1870</v>
      </c>
      <c r="H33705" s="31">
        <v>1</v>
      </c>
    </row>
    <row r="33706" spans="1:8">
      <c r="A33706" s="32">
        <v>44625</v>
      </c>
      <c r="B33706" s="1" t="s">
        <v>15</v>
      </c>
      <c r="C33706">
        <v>12639</v>
      </c>
      <c r="D33706">
        <v>154739</v>
      </c>
      <c r="E33706" s="31">
        <v>10635</v>
      </c>
      <c r="F33706">
        <v>69</v>
      </c>
      <c r="G33706" s="31">
        <v>1935</v>
      </c>
      <c r="H33706" s="31">
        <v>2</v>
      </c>
    </row>
    <row r="33707" spans="1:8">
      <c r="A33707" s="32">
        <v>44625</v>
      </c>
      <c r="B33707" s="1" t="s">
        <v>16</v>
      </c>
      <c r="C33707">
        <v>25897</v>
      </c>
      <c r="D33707">
        <v>618725</v>
      </c>
      <c r="E33707" s="31">
        <v>22854</v>
      </c>
      <c r="F33707">
        <v>188</v>
      </c>
      <c r="G33707" s="31">
        <v>2855</v>
      </c>
      <c r="H33707" s="31">
        <v>5</v>
      </c>
    </row>
    <row r="33708" spans="1:8">
      <c r="A33708" s="32">
        <v>44625</v>
      </c>
      <c r="B33708" s="1" t="s">
        <v>17</v>
      </c>
      <c r="C33708">
        <v>80320</v>
      </c>
      <c r="D33708">
        <v>44100</v>
      </c>
      <c r="E33708" s="31">
        <v>71053</v>
      </c>
      <c r="F33708">
        <v>306</v>
      </c>
      <c r="G33708" s="31">
        <v>8961</v>
      </c>
      <c r="H33708" s="31">
        <v>13</v>
      </c>
    </row>
    <row r="33709" spans="1:8">
      <c r="A33709" s="32">
        <v>44625</v>
      </c>
      <c r="B33709" s="1" t="s">
        <v>18</v>
      </c>
      <c r="C33709">
        <v>48747</v>
      </c>
      <c r="D33709">
        <v>630115</v>
      </c>
      <c r="E33709" s="31">
        <v>41398</v>
      </c>
      <c r="F33709">
        <v>207</v>
      </c>
      <c r="G33709" s="31">
        <v>7142</v>
      </c>
      <c r="H33709" s="31">
        <v>8</v>
      </c>
    </row>
    <row r="33710" spans="1:8">
      <c r="A33710" s="32">
        <v>44625</v>
      </c>
      <c r="B33710" s="1" t="s">
        <v>19</v>
      </c>
      <c r="C33710">
        <v>55100</v>
      </c>
      <c r="D33710">
        <v>490745</v>
      </c>
      <c r="E33710" s="31">
        <v>49114</v>
      </c>
      <c r="F33710">
        <v>257</v>
      </c>
      <c r="G33710" s="31">
        <v>5729</v>
      </c>
      <c r="H33710" s="31">
        <v>6</v>
      </c>
    </row>
    <row r="33711" spans="1:8">
      <c r="A33711" s="32">
        <v>44625</v>
      </c>
      <c r="B33711" s="1" t="s">
        <v>20</v>
      </c>
      <c r="C33711">
        <v>336353</v>
      </c>
      <c r="D33711">
        <v>2240462</v>
      </c>
      <c r="E33711" s="31">
        <v>302003</v>
      </c>
      <c r="F33711">
        <v>1218</v>
      </c>
      <c r="G33711" s="31">
        <v>33132</v>
      </c>
      <c r="H33711" s="31">
        <v>48</v>
      </c>
    </row>
    <row r="33712" spans="1:8">
      <c r="A33712" s="32">
        <v>44625</v>
      </c>
      <c r="B33712" s="1" t="s">
        <v>21</v>
      </c>
      <c r="C33712">
        <v>287097</v>
      </c>
      <c r="D33712">
        <v>1656834</v>
      </c>
      <c r="E33712" s="31">
        <v>254157</v>
      </c>
      <c r="F33712">
        <v>1407</v>
      </c>
      <c r="G33712" s="31">
        <v>27964</v>
      </c>
      <c r="H33712" s="31">
        <v>20</v>
      </c>
    </row>
    <row r="33713" spans="1:8">
      <c r="A33713" s="32">
        <v>44625</v>
      </c>
      <c r="B33713" s="1" t="s">
        <v>22</v>
      </c>
      <c r="C33713">
        <v>1052108</v>
      </c>
      <c r="D33713">
        <v>5559414</v>
      </c>
      <c r="E33713" s="31">
        <v>900476</v>
      </c>
      <c r="F33713">
        <v>3797</v>
      </c>
      <c r="G33713" s="31">
        <v>147835</v>
      </c>
      <c r="H33713" s="31">
        <v>70</v>
      </c>
    </row>
    <row r="33714" spans="1:8">
      <c r="A33714" s="32">
        <v>44625</v>
      </c>
      <c r="B33714" s="1" t="s">
        <v>23</v>
      </c>
      <c r="C33714">
        <v>483712</v>
      </c>
      <c r="D33714">
        <v>2180686</v>
      </c>
      <c r="E33714" s="31">
        <v>434530</v>
      </c>
      <c r="F33714">
        <v>1775</v>
      </c>
      <c r="G33714" s="31">
        <v>47407</v>
      </c>
      <c r="H33714" s="31">
        <v>96</v>
      </c>
    </row>
    <row r="33715" spans="1:8">
      <c r="A33715" s="32">
        <v>44625</v>
      </c>
      <c r="B33715" s="1" t="s">
        <v>24</v>
      </c>
      <c r="C33715">
        <v>31336</v>
      </c>
      <c r="D33715">
        <v>471816</v>
      </c>
      <c r="E33715" s="31">
        <v>27993</v>
      </c>
      <c r="F33715">
        <v>73</v>
      </c>
      <c r="G33715" s="31">
        <v>3270</v>
      </c>
      <c r="H33715" s="31">
        <v>1</v>
      </c>
    </row>
    <row r="33716" spans="1:8">
      <c r="A33716" s="32">
        <v>44625</v>
      </c>
      <c r="B33716" s="1" t="s">
        <v>25</v>
      </c>
      <c r="C33716">
        <v>20273</v>
      </c>
      <c r="D33716">
        <v>188277</v>
      </c>
      <c r="E33716" s="31">
        <v>14302</v>
      </c>
      <c r="F33716">
        <v>67</v>
      </c>
      <c r="G33716" s="31">
        <v>5904</v>
      </c>
      <c r="H33716" s="31">
        <v>6</v>
      </c>
    </row>
    <row r="33717" spans="1:8">
      <c r="A33717" s="32">
        <v>44625</v>
      </c>
      <c r="B33717" s="1" t="s">
        <v>26</v>
      </c>
      <c r="C33717">
        <v>26944</v>
      </c>
      <c r="D33717">
        <v>302571</v>
      </c>
      <c r="E33717" s="31">
        <v>22854</v>
      </c>
      <c r="F33717">
        <v>173</v>
      </c>
      <c r="G33717" s="31">
        <v>3900</v>
      </c>
      <c r="H33717" s="31">
        <v>6</v>
      </c>
    </row>
    <row r="33718" spans="1:8">
      <c r="A33718" s="32">
        <v>44625</v>
      </c>
      <c r="B33718" s="1" t="s">
        <v>27</v>
      </c>
      <c r="C33718">
        <v>14323</v>
      </c>
      <c r="D33718">
        <v>224049</v>
      </c>
      <c r="E33718" s="31">
        <v>12341</v>
      </c>
      <c r="F33718">
        <v>40</v>
      </c>
      <c r="G33718" s="31">
        <v>1942</v>
      </c>
      <c r="H33718" s="31">
        <v>3</v>
      </c>
    </row>
    <row r="33719" spans="1:8">
      <c r="A33719" s="32">
        <v>44625</v>
      </c>
      <c r="B33719" s="1" t="s">
        <v>28</v>
      </c>
      <c r="C33719">
        <v>17628</v>
      </c>
      <c r="D33719">
        <v>207892</v>
      </c>
      <c r="E33719" s="31">
        <v>15544</v>
      </c>
      <c r="F33719">
        <v>50</v>
      </c>
      <c r="G33719" s="31">
        <v>2048</v>
      </c>
      <c r="H33719" s="31">
        <v>2</v>
      </c>
    </row>
    <row r="33720" spans="1:8">
      <c r="A33720" s="32">
        <v>44625</v>
      </c>
      <c r="B33720" s="1" t="s">
        <v>29</v>
      </c>
      <c r="C33720">
        <v>32854</v>
      </c>
      <c r="D33720">
        <v>515515</v>
      </c>
      <c r="E33720" s="31">
        <v>28624</v>
      </c>
      <c r="F33720">
        <v>151</v>
      </c>
      <c r="G33720" s="31">
        <v>3931</v>
      </c>
      <c r="H33720" s="31">
        <v>2</v>
      </c>
    </row>
    <row r="33721" spans="1:8">
      <c r="A33721" s="32">
        <v>44625</v>
      </c>
      <c r="B33721" s="1" t="s">
        <v>30</v>
      </c>
      <c r="C33721">
        <v>56402</v>
      </c>
      <c r="D33721">
        <v>665725</v>
      </c>
      <c r="E33721" s="31">
        <v>49920</v>
      </c>
      <c r="F33721">
        <v>286</v>
      </c>
      <c r="G33721" s="31">
        <v>5585</v>
      </c>
      <c r="H33721" s="31">
        <v>4</v>
      </c>
    </row>
    <row r="33722" spans="1:8">
      <c r="A33722" s="32">
        <v>44625</v>
      </c>
      <c r="B33722" s="1" t="s">
        <v>31</v>
      </c>
      <c r="C33722">
        <v>95249</v>
      </c>
      <c r="D33722">
        <v>972780</v>
      </c>
      <c r="E33722" s="31">
        <v>80517</v>
      </c>
      <c r="F33722">
        <v>346</v>
      </c>
      <c r="G33722" s="31">
        <v>12025</v>
      </c>
      <c r="H33722" s="31">
        <v>5</v>
      </c>
    </row>
    <row r="33723" spans="1:8">
      <c r="A33723" s="32">
        <v>44625</v>
      </c>
      <c r="B33723" s="1" t="s">
        <v>32</v>
      </c>
      <c r="C33723">
        <v>338075</v>
      </c>
      <c r="D33723">
        <v>2107798</v>
      </c>
      <c r="E33723" s="31">
        <v>300946</v>
      </c>
      <c r="F33723">
        <v>1720</v>
      </c>
      <c r="G33723" s="31">
        <v>35409</v>
      </c>
      <c r="H33723" s="31">
        <v>49</v>
      </c>
    </row>
    <row r="33724" spans="1:8">
      <c r="A33724" s="32">
        <v>44625</v>
      </c>
      <c r="B33724" s="1" t="s">
        <v>33</v>
      </c>
      <c r="C33724">
        <v>43907</v>
      </c>
      <c r="D33724">
        <v>381621</v>
      </c>
      <c r="E33724" s="31">
        <v>39983</v>
      </c>
      <c r="F33724">
        <v>249</v>
      </c>
      <c r="G33724" s="31">
        <v>4902</v>
      </c>
      <c r="H33724" s="31">
        <v>9</v>
      </c>
    </row>
    <row r="33725" spans="1:8">
      <c r="A33725" s="32">
        <v>44625</v>
      </c>
      <c r="B33725" s="1" t="s">
        <v>34</v>
      </c>
      <c r="C33725">
        <v>53364</v>
      </c>
      <c r="D33725">
        <v>439476</v>
      </c>
      <c r="E33725" s="31">
        <v>45264</v>
      </c>
      <c r="F33725">
        <v>150</v>
      </c>
      <c r="G33725" s="31">
        <v>7950</v>
      </c>
      <c r="H33725" s="31">
        <v>5</v>
      </c>
    </row>
    <row r="33726" spans="1:8">
      <c r="A33726" s="32">
        <v>44625</v>
      </c>
      <c r="B33726" s="1" t="s">
        <v>35</v>
      </c>
      <c r="C33726">
        <v>131281</v>
      </c>
      <c r="D33726">
        <v>667219</v>
      </c>
      <c r="E33726" s="31">
        <v>116056</v>
      </c>
      <c r="F33726">
        <v>475</v>
      </c>
      <c r="G33726" s="31">
        <v>13499</v>
      </c>
      <c r="H33726" s="31">
        <v>75</v>
      </c>
    </row>
    <row r="33727" spans="1:8">
      <c r="A33727" s="32">
        <v>44625</v>
      </c>
      <c r="B33727" s="1" t="s">
        <v>36</v>
      </c>
      <c r="C33727">
        <v>686927</v>
      </c>
      <c r="D33727">
        <v>5731491</v>
      </c>
      <c r="E33727" s="31">
        <v>595192</v>
      </c>
      <c r="F33727">
        <v>4076</v>
      </c>
      <c r="G33727" s="31">
        <v>87600</v>
      </c>
      <c r="H33727" s="31">
        <v>758</v>
      </c>
    </row>
    <row r="33728" spans="1:8">
      <c r="A33728" s="32">
        <v>44625</v>
      </c>
      <c r="B33728" s="1" t="s">
        <v>37</v>
      </c>
      <c r="C33728">
        <v>274976</v>
      </c>
      <c r="D33728">
        <v>1254955</v>
      </c>
      <c r="E33728" s="31">
        <v>243960</v>
      </c>
      <c r="F33728">
        <v>1887</v>
      </c>
      <c r="G33728" s="31">
        <v>29142</v>
      </c>
      <c r="H33728" s="31">
        <v>38</v>
      </c>
    </row>
    <row r="33729" spans="1:8">
      <c r="A33729" s="32">
        <v>44625</v>
      </c>
      <c r="B33729" s="1" t="s">
        <v>38</v>
      </c>
      <c r="C33729">
        <v>60960</v>
      </c>
      <c r="D33729">
        <v>408171</v>
      </c>
      <c r="E33729" s="31">
        <v>46395</v>
      </c>
      <c r="F33729">
        <v>288</v>
      </c>
      <c r="G33729" s="31">
        <v>14277</v>
      </c>
      <c r="H33729" s="31">
        <v>18</v>
      </c>
    </row>
    <row r="33730" spans="1:8">
      <c r="A33730" s="32">
        <v>44625</v>
      </c>
      <c r="B33730" s="1" t="s">
        <v>39</v>
      </c>
      <c r="C33730">
        <v>23837</v>
      </c>
      <c r="D33730">
        <v>121678</v>
      </c>
      <c r="E33730" s="31">
        <v>22340</v>
      </c>
      <c r="F33730">
        <v>105</v>
      </c>
      <c r="G33730" s="31">
        <v>1239</v>
      </c>
      <c r="H33730" s="31">
        <v>5</v>
      </c>
    </row>
    <row r="33731" spans="1:8">
      <c r="A33731" s="32">
        <v>44625</v>
      </c>
      <c r="B33731" s="1" t="s">
        <v>40</v>
      </c>
      <c r="C33731">
        <v>7206</v>
      </c>
      <c r="D33731">
        <v>265649</v>
      </c>
      <c r="E33731" s="31">
        <v>5774</v>
      </c>
      <c r="F33731">
        <v>9</v>
      </c>
      <c r="G33731" s="31">
        <v>1333</v>
      </c>
      <c r="H33731" s="31">
        <v>0</v>
      </c>
    </row>
    <row r="33732" spans="1:8">
      <c r="A33732" s="32">
        <v>44625</v>
      </c>
      <c r="B33732" s="1" t="s">
        <v>41</v>
      </c>
      <c r="C33732">
        <v>6886</v>
      </c>
      <c r="D33732">
        <v>115413</v>
      </c>
      <c r="E33732" s="31">
        <v>5962</v>
      </c>
      <c r="F33732">
        <v>8</v>
      </c>
      <c r="G33732" s="31">
        <v>916</v>
      </c>
      <c r="H33732" s="31">
        <v>0</v>
      </c>
    </row>
    <row r="33733" spans="1:8">
      <c r="A33733" s="32">
        <v>44625</v>
      </c>
      <c r="B33733" s="1" t="s">
        <v>42</v>
      </c>
      <c r="C33733">
        <v>51690</v>
      </c>
      <c r="D33733">
        <v>437779</v>
      </c>
      <c r="E33733" s="31">
        <v>44862</v>
      </c>
      <c r="F33733">
        <v>206</v>
      </c>
      <c r="G33733" s="31">
        <v>4589</v>
      </c>
      <c r="H33733" s="31">
        <v>11</v>
      </c>
    </row>
    <row r="33734" spans="1:8">
      <c r="A33734" s="32">
        <v>44625</v>
      </c>
      <c r="B33734" s="1" t="s">
        <v>43</v>
      </c>
      <c r="C33734">
        <v>77132</v>
      </c>
      <c r="D33734">
        <v>1414188</v>
      </c>
      <c r="E33734" s="31">
        <v>66028</v>
      </c>
      <c r="F33734">
        <v>405</v>
      </c>
      <c r="G33734" s="31">
        <v>10699</v>
      </c>
      <c r="H33734" s="31">
        <v>10</v>
      </c>
    </row>
    <row r="33735" spans="1:8">
      <c r="A33735" s="32">
        <v>44625</v>
      </c>
      <c r="B33735" s="1" t="s">
        <v>44</v>
      </c>
      <c r="C33735">
        <v>22503</v>
      </c>
      <c r="D33735">
        <v>407169</v>
      </c>
      <c r="E33735" s="31">
        <v>19901</v>
      </c>
      <c r="F33735">
        <v>137</v>
      </c>
      <c r="G33735" s="31">
        <v>2465</v>
      </c>
      <c r="H33735" s="31">
        <v>2</v>
      </c>
    </row>
    <row r="33736" spans="1:8">
      <c r="A33736" s="32">
        <v>44625</v>
      </c>
      <c r="B33736" s="1" t="s">
        <v>45</v>
      </c>
      <c r="C33736">
        <v>12277</v>
      </c>
      <c r="D33736">
        <v>161142</v>
      </c>
      <c r="E33736" s="31">
        <v>10038</v>
      </c>
      <c r="F33736">
        <v>75</v>
      </c>
      <c r="G33736" s="31">
        <v>2171</v>
      </c>
      <c r="H33736" s="31">
        <v>5</v>
      </c>
    </row>
    <row r="33737" spans="1:8">
      <c r="A33737" s="32">
        <v>44625</v>
      </c>
      <c r="B33737" s="1" t="s">
        <v>46</v>
      </c>
      <c r="C33737">
        <v>20683</v>
      </c>
      <c r="D33737">
        <v>202649</v>
      </c>
      <c r="E33737" s="31">
        <v>17243</v>
      </c>
      <c r="F33737">
        <v>80</v>
      </c>
      <c r="G33737" s="31">
        <v>3360</v>
      </c>
      <c r="H33737" s="31">
        <v>8</v>
      </c>
    </row>
    <row r="33738" spans="1:8">
      <c r="A33738" s="32">
        <v>44625</v>
      </c>
      <c r="B33738" s="1" t="s">
        <v>47</v>
      </c>
      <c r="C33738">
        <v>18346</v>
      </c>
      <c r="D33738">
        <v>263286</v>
      </c>
      <c r="E33738" s="31">
        <v>15936</v>
      </c>
      <c r="F33738">
        <v>119</v>
      </c>
      <c r="G33738" s="31">
        <v>2291</v>
      </c>
      <c r="H33738" s="31">
        <v>2</v>
      </c>
    </row>
    <row r="33739" spans="1:8">
      <c r="A33739" s="32">
        <v>44625</v>
      </c>
      <c r="B33739" s="1" t="s">
        <v>48</v>
      </c>
      <c r="C33739">
        <v>12990</v>
      </c>
      <c r="D33739">
        <v>183035</v>
      </c>
      <c r="E33739" s="31">
        <v>11128</v>
      </c>
      <c r="F33739">
        <v>82</v>
      </c>
      <c r="G33739" s="31">
        <v>1780</v>
      </c>
      <c r="H33739" s="31">
        <v>7</v>
      </c>
    </row>
    <row r="33740" spans="1:8">
      <c r="A33740" s="32">
        <v>44625</v>
      </c>
      <c r="B33740" s="1" t="s">
        <v>49</v>
      </c>
      <c r="C33740">
        <v>247494</v>
      </c>
      <c r="D33740">
        <v>2045338</v>
      </c>
      <c r="E33740" s="31">
        <v>207131</v>
      </c>
      <c r="F33740">
        <v>993</v>
      </c>
      <c r="G33740" s="31">
        <v>33679</v>
      </c>
      <c r="H33740" s="31">
        <v>17</v>
      </c>
    </row>
    <row r="33741" spans="1:8">
      <c r="A33741" s="32">
        <v>44625</v>
      </c>
      <c r="B33741" s="1" t="s">
        <v>50</v>
      </c>
      <c r="C33741">
        <v>24995</v>
      </c>
      <c r="D33741">
        <v>193005</v>
      </c>
      <c r="E33741" s="31">
        <v>19081</v>
      </c>
      <c r="F33741">
        <v>67</v>
      </c>
      <c r="G33741" s="31">
        <v>2829</v>
      </c>
      <c r="H33741" s="31">
        <v>3</v>
      </c>
    </row>
    <row r="33742" spans="1:8">
      <c r="A33742" s="32">
        <v>44625</v>
      </c>
      <c r="B33742" s="1" t="s">
        <v>51</v>
      </c>
      <c r="C33742">
        <v>26789</v>
      </c>
      <c r="D33742">
        <v>283118</v>
      </c>
      <c r="E33742" s="31">
        <v>23726</v>
      </c>
      <c r="F33742">
        <v>109</v>
      </c>
      <c r="G33742" s="31">
        <v>4046</v>
      </c>
      <c r="H33742" s="31">
        <v>2</v>
      </c>
    </row>
    <row r="33743" spans="1:8">
      <c r="A33743" s="32">
        <v>44625</v>
      </c>
      <c r="B33743" s="1" t="s">
        <v>52</v>
      </c>
      <c r="C33743">
        <v>51791</v>
      </c>
      <c r="D33743">
        <v>202142</v>
      </c>
      <c r="E33743" s="31">
        <v>46034</v>
      </c>
      <c r="F33743">
        <v>244</v>
      </c>
      <c r="G33743" s="31">
        <v>5513</v>
      </c>
      <c r="H33743" s="31">
        <v>8</v>
      </c>
    </row>
    <row r="33744" spans="1:8">
      <c r="A33744" s="32">
        <v>44625</v>
      </c>
      <c r="B33744" s="1" t="s">
        <v>53</v>
      </c>
      <c r="C33744">
        <v>25448</v>
      </c>
      <c r="D33744">
        <v>434521</v>
      </c>
      <c r="E33744" s="31">
        <v>22693</v>
      </c>
      <c r="F33744">
        <v>106</v>
      </c>
      <c r="G33744" s="31">
        <v>2649</v>
      </c>
      <c r="H33744" s="31">
        <v>0</v>
      </c>
    </row>
    <row r="33745" spans="1:8">
      <c r="A33745" s="32">
        <v>44625</v>
      </c>
      <c r="B33745" s="1" t="s">
        <v>54</v>
      </c>
      <c r="C33745">
        <v>19771</v>
      </c>
      <c r="D33745">
        <v>134766</v>
      </c>
      <c r="E33745" s="31">
        <v>17613</v>
      </c>
      <c r="F33745">
        <v>99</v>
      </c>
      <c r="G33745" s="31">
        <v>2124</v>
      </c>
      <c r="H33745" s="31">
        <v>0</v>
      </c>
    </row>
    <row r="33746" spans="1:8">
      <c r="A33746" s="32">
        <v>44625</v>
      </c>
      <c r="B33746" s="1" t="s">
        <v>55</v>
      </c>
      <c r="C33746">
        <v>33291</v>
      </c>
      <c r="D33746">
        <v>271929</v>
      </c>
      <c r="E33746" s="31">
        <v>29315</v>
      </c>
      <c r="F33746">
        <v>131</v>
      </c>
      <c r="G33746" s="31">
        <v>3471</v>
      </c>
      <c r="H33746" s="31">
        <v>1</v>
      </c>
    </row>
    <row r="33747" spans="1:8">
      <c r="A33747" s="32">
        <v>44625</v>
      </c>
      <c r="B33747" s="1" t="s">
        <v>56</v>
      </c>
      <c r="C33747">
        <v>104240</v>
      </c>
      <c r="D33747">
        <v>603891</v>
      </c>
      <c r="E33747" s="31">
        <v>96908</v>
      </c>
      <c r="F33747">
        <v>429</v>
      </c>
      <c r="G33747" s="31">
        <v>6889</v>
      </c>
      <c r="H33747" s="31">
        <v>15</v>
      </c>
    </row>
    <row r="33748" spans="1:8">
      <c r="A33748" s="32">
        <v>44626</v>
      </c>
      <c r="B33748" s="1" t="s">
        <v>7</v>
      </c>
      <c r="C33748">
        <v>183822</v>
      </c>
      <c r="D33748">
        <v>1696430</v>
      </c>
      <c r="E33748" s="31">
        <v>160811</v>
      </c>
      <c r="F33748">
        <v>1814</v>
      </c>
      <c r="G33748" s="31">
        <v>21777</v>
      </c>
      <c r="H33748" s="31">
        <v>7</v>
      </c>
    </row>
    <row r="33749" spans="1:8">
      <c r="A33749" s="32">
        <v>44626</v>
      </c>
      <c r="B33749" s="1" t="s">
        <v>11</v>
      </c>
      <c r="C33749">
        <v>23946</v>
      </c>
      <c r="D33749">
        <v>168828</v>
      </c>
      <c r="E33749" s="31">
        <v>20064</v>
      </c>
      <c r="F33749">
        <v>71</v>
      </c>
      <c r="G33749" s="31">
        <v>3811</v>
      </c>
      <c r="H33749" s="31">
        <v>0</v>
      </c>
    </row>
    <row r="33750" spans="1:8">
      <c r="A33750" s="32">
        <v>44626</v>
      </c>
      <c r="B33750" s="1" t="s">
        <v>12</v>
      </c>
      <c r="C33750">
        <v>12455</v>
      </c>
      <c r="D33750">
        <v>188446</v>
      </c>
      <c r="E33750" s="31">
        <v>9837</v>
      </c>
      <c r="F33750">
        <v>62</v>
      </c>
      <c r="G33750" s="31">
        <v>2556</v>
      </c>
      <c r="H33750" s="31">
        <v>0</v>
      </c>
    </row>
    <row r="33751" spans="1:8">
      <c r="A33751" s="32">
        <v>44626</v>
      </c>
      <c r="B33751" s="1" t="s">
        <v>13</v>
      </c>
      <c r="C33751">
        <v>44414</v>
      </c>
      <c r="D33751">
        <v>403972</v>
      </c>
      <c r="E33751" s="31">
        <v>37376</v>
      </c>
      <c r="F33751">
        <v>151</v>
      </c>
      <c r="G33751" s="31">
        <v>6270</v>
      </c>
      <c r="H33751" s="31">
        <v>9</v>
      </c>
    </row>
    <row r="33752" spans="1:8">
      <c r="A33752" s="32">
        <v>44626</v>
      </c>
      <c r="B33752" s="1" t="s">
        <v>14</v>
      </c>
      <c r="C33752">
        <v>10926</v>
      </c>
      <c r="D33752">
        <v>44494</v>
      </c>
      <c r="E33752" s="31">
        <v>8980</v>
      </c>
      <c r="F33752">
        <v>37</v>
      </c>
      <c r="G33752" s="31">
        <v>1909</v>
      </c>
      <c r="H33752" s="31">
        <v>1</v>
      </c>
    </row>
    <row r="33753" spans="1:8">
      <c r="A33753" s="32">
        <v>44626</v>
      </c>
      <c r="B33753" s="1" t="s">
        <v>15</v>
      </c>
      <c r="C33753">
        <v>12799</v>
      </c>
      <c r="D33753">
        <v>154767</v>
      </c>
      <c r="E33753" s="31">
        <v>10927</v>
      </c>
      <c r="F33753">
        <v>70</v>
      </c>
      <c r="G33753" s="31">
        <v>1802</v>
      </c>
      <c r="H33753" s="31">
        <v>2</v>
      </c>
    </row>
    <row r="33754" spans="1:8">
      <c r="A33754" s="32">
        <v>44626</v>
      </c>
      <c r="B33754" s="1" t="s">
        <v>16</v>
      </c>
      <c r="C33754">
        <v>26242</v>
      </c>
      <c r="D33754">
        <v>618725</v>
      </c>
      <c r="E33754" s="31">
        <v>23155</v>
      </c>
      <c r="F33754">
        <v>188</v>
      </c>
      <c r="G33754" s="31">
        <v>2899</v>
      </c>
      <c r="H33754" s="31">
        <v>5</v>
      </c>
    </row>
    <row r="33755" spans="1:8">
      <c r="A33755" s="32">
        <v>44626</v>
      </c>
      <c r="B33755" s="1" t="s">
        <v>17</v>
      </c>
      <c r="C33755">
        <v>81805</v>
      </c>
      <c r="D33755">
        <v>44100</v>
      </c>
      <c r="E33755" s="31">
        <v>72223</v>
      </c>
      <c r="F33755">
        <v>310</v>
      </c>
      <c r="G33755" s="31">
        <v>9272</v>
      </c>
      <c r="H33755" s="31">
        <v>14</v>
      </c>
    </row>
    <row r="33756" spans="1:8">
      <c r="A33756" s="32">
        <v>44626</v>
      </c>
      <c r="B33756" s="1" t="s">
        <v>18</v>
      </c>
      <c r="C33756">
        <v>49180</v>
      </c>
      <c r="D33756">
        <v>631607</v>
      </c>
      <c r="E33756" s="31">
        <v>41964</v>
      </c>
      <c r="F33756">
        <v>207</v>
      </c>
      <c r="G33756" s="31">
        <v>7009</v>
      </c>
      <c r="H33756" s="31">
        <v>7</v>
      </c>
    </row>
    <row r="33757" spans="1:8">
      <c r="A33757" s="32">
        <v>44626</v>
      </c>
      <c r="B33757" s="1" t="s">
        <v>19</v>
      </c>
      <c r="C33757">
        <v>55631</v>
      </c>
      <c r="D33757">
        <v>490745</v>
      </c>
      <c r="E33757" s="31">
        <v>49723</v>
      </c>
      <c r="F33757">
        <v>259</v>
      </c>
      <c r="G33757" s="31">
        <v>5649</v>
      </c>
      <c r="H33757" s="31">
        <v>6</v>
      </c>
    </row>
    <row r="33758" spans="1:8">
      <c r="A33758" s="32">
        <v>44626</v>
      </c>
      <c r="B33758" s="1" t="s">
        <v>20</v>
      </c>
      <c r="C33758">
        <v>340527</v>
      </c>
      <c r="D33758">
        <v>2243515</v>
      </c>
      <c r="E33758" s="31">
        <v>307898</v>
      </c>
      <c r="F33758">
        <v>1219</v>
      </c>
      <c r="G33758" s="31">
        <v>31410</v>
      </c>
      <c r="H33758" s="31">
        <v>47</v>
      </c>
    </row>
    <row r="33759" spans="1:8">
      <c r="A33759" s="32">
        <v>44626</v>
      </c>
      <c r="B33759" s="1" t="s">
        <v>21</v>
      </c>
      <c r="C33759">
        <v>290278</v>
      </c>
      <c r="D33759">
        <v>1662994</v>
      </c>
      <c r="E33759" s="31">
        <v>258679</v>
      </c>
      <c r="F33759">
        <v>1417</v>
      </c>
      <c r="G33759" s="31">
        <v>27011</v>
      </c>
      <c r="H33759" s="31">
        <v>20</v>
      </c>
    </row>
    <row r="33760" spans="1:8">
      <c r="A33760" s="32">
        <v>44626</v>
      </c>
      <c r="B33760" s="1" t="s">
        <v>22</v>
      </c>
      <c r="C33760">
        <v>1061397</v>
      </c>
      <c r="D33760">
        <v>5559414</v>
      </c>
      <c r="E33760" s="31">
        <v>909016</v>
      </c>
      <c r="F33760">
        <v>3809</v>
      </c>
      <c r="G33760" s="31">
        <v>148572</v>
      </c>
      <c r="H33760" s="31">
        <v>71</v>
      </c>
    </row>
    <row r="33761" spans="1:8">
      <c r="A33761" s="32">
        <v>44626</v>
      </c>
      <c r="B33761" s="1" t="s">
        <v>23</v>
      </c>
      <c r="C33761">
        <v>489105</v>
      </c>
      <c r="D33761">
        <v>2180686</v>
      </c>
      <c r="E33761" s="31">
        <v>438537</v>
      </c>
      <c r="F33761">
        <v>1785</v>
      </c>
      <c r="G33761" s="31">
        <v>48783</v>
      </c>
      <c r="H33761" s="31">
        <v>103</v>
      </c>
    </row>
    <row r="33762" spans="1:8">
      <c r="A33762" s="32">
        <v>44626</v>
      </c>
      <c r="B33762" s="1" t="s">
        <v>24</v>
      </c>
      <c r="C33762">
        <v>31597</v>
      </c>
      <c r="D33762">
        <v>472256</v>
      </c>
      <c r="E33762" s="31">
        <v>28373</v>
      </c>
      <c r="F33762">
        <v>73</v>
      </c>
      <c r="G33762" s="31">
        <v>3151</v>
      </c>
      <c r="H33762" s="31">
        <v>1</v>
      </c>
    </row>
    <row r="33763" spans="1:8">
      <c r="A33763" s="32">
        <v>44626</v>
      </c>
      <c r="B33763" s="1" t="s">
        <v>25</v>
      </c>
      <c r="C33763">
        <v>20640</v>
      </c>
      <c r="D33763">
        <v>188277</v>
      </c>
      <c r="E33763" s="31">
        <v>14854</v>
      </c>
      <c r="F33763">
        <v>67</v>
      </c>
      <c r="G33763" s="31">
        <v>5719</v>
      </c>
      <c r="H33763" s="31">
        <v>7</v>
      </c>
    </row>
    <row r="33764" spans="1:8">
      <c r="A33764" s="32">
        <v>44626</v>
      </c>
      <c r="B33764" s="1" t="s">
        <v>26</v>
      </c>
      <c r="C33764">
        <v>27347</v>
      </c>
      <c r="D33764">
        <v>303411</v>
      </c>
      <c r="E33764" s="31">
        <v>23047</v>
      </c>
      <c r="F33764">
        <v>175</v>
      </c>
      <c r="G33764" s="31">
        <v>4108</v>
      </c>
      <c r="H33764" s="31">
        <v>5</v>
      </c>
    </row>
    <row r="33765" spans="1:8">
      <c r="A33765" s="32">
        <v>44626</v>
      </c>
      <c r="B33765" s="1" t="s">
        <v>27</v>
      </c>
      <c r="C33765">
        <v>14662</v>
      </c>
      <c r="D33765">
        <v>225393</v>
      </c>
      <c r="E33765" s="31">
        <v>12632</v>
      </c>
      <c r="F33765">
        <v>40</v>
      </c>
      <c r="G33765" s="31">
        <v>1990</v>
      </c>
      <c r="H33765" s="31">
        <v>4</v>
      </c>
    </row>
    <row r="33766" spans="1:8">
      <c r="A33766" s="32">
        <v>44626</v>
      </c>
      <c r="B33766" s="1" t="s">
        <v>28</v>
      </c>
      <c r="C33766">
        <v>17628</v>
      </c>
      <c r="D33766">
        <v>207892</v>
      </c>
      <c r="E33766" s="31">
        <v>15544</v>
      </c>
      <c r="F33766">
        <v>50</v>
      </c>
      <c r="G33766" s="31">
        <v>2048</v>
      </c>
      <c r="H33766" s="31">
        <v>2</v>
      </c>
    </row>
    <row r="33767" spans="1:8">
      <c r="A33767" s="32">
        <v>44626</v>
      </c>
      <c r="B33767" s="1" t="s">
        <v>29</v>
      </c>
      <c r="C33767">
        <v>33189</v>
      </c>
      <c r="D33767">
        <v>515515</v>
      </c>
      <c r="E33767" s="31">
        <v>28891</v>
      </c>
      <c r="F33767">
        <v>151</v>
      </c>
      <c r="G33767" s="31">
        <v>3940</v>
      </c>
      <c r="H33767" s="31">
        <v>3</v>
      </c>
    </row>
    <row r="33768" spans="1:8">
      <c r="A33768" s="32">
        <v>44626</v>
      </c>
      <c r="B33768" s="1" t="s">
        <v>30</v>
      </c>
      <c r="C33768">
        <v>56759</v>
      </c>
      <c r="D33768">
        <v>666503</v>
      </c>
      <c r="E33768" s="31">
        <v>50711</v>
      </c>
      <c r="F33768">
        <v>288</v>
      </c>
      <c r="G33768" s="31">
        <v>5403</v>
      </c>
      <c r="H33768" s="31">
        <v>5</v>
      </c>
    </row>
    <row r="33769" spans="1:8">
      <c r="A33769" s="32">
        <v>44626</v>
      </c>
      <c r="B33769" s="1" t="s">
        <v>31</v>
      </c>
      <c r="C33769">
        <v>96499</v>
      </c>
      <c r="D33769">
        <v>972780</v>
      </c>
      <c r="E33769" s="31">
        <v>80517</v>
      </c>
      <c r="F33769">
        <v>347</v>
      </c>
      <c r="G33769" s="31">
        <v>12007</v>
      </c>
      <c r="H33769" s="31">
        <v>4</v>
      </c>
    </row>
    <row r="33770" spans="1:8">
      <c r="A33770" s="32">
        <v>44626</v>
      </c>
      <c r="B33770" s="1" t="s">
        <v>32</v>
      </c>
      <c r="C33770">
        <v>342305</v>
      </c>
      <c r="D33770">
        <v>2107798</v>
      </c>
      <c r="E33770" s="31">
        <v>304524</v>
      </c>
      <c r="F33770">
        <v>1733</v>
      </c>
      <c r="G33770" s="31">
        <v>36048</v>
      </c>
      <c r="H33770" s="31">
        <v>45</v>
      </c>
    </row>
    <row r="33771" spans="1:8">
      <c r="A33771" s="32">
        <v>44626</v>
      </c>
      <c r="B33771" s="1" t="s">
        <v>33</v>
      </c>
      <c r="C33771">
        <v>44463</v>
      </c>
      <c r="D33771">
        <v>381621</v>
      </c>
      <c r="E33771" s="31">
        <v>40618</v>
      </c>
      <c r="F33771">
        <v>250</v>
      </c>
      <c r="G33771" s="31">
        <v>4840</v>
      </c>
      <c r="H33771" s="31">
        <v>9</v>
      </c>
    </row>
    <row r="33772" spans="1:8">
      <c r="A33772" s="32">
        <v>44626</v>
      </c>
      <c r="B33772" s="1" t="s">
        <v>34</v>
      </c>
      <c r="C33772">
        <v>54084</v>
      </c>
      <c r="D33772">
        <v>444025</v>
      </c>
      <c r="E33772" s="31">
        <v>45947</v>
      </c>
      <c r="F33772">
        <v>152</v>
      </c>
      <c r="G33772" s="31">
        <v>7985</v>
      </c>
      <c r="H33772" s="31">
        <v>5</v>
      </c>
    </row>
    <row r="33773" spans="1:8">
      <c r="A33773" s="32">
        <v>44626</v>
      </c>
      <c r="B33773" s="1" t="s">
        <v>35</v>
      </c>
      <c r="C33773">
        <v>132589</v>
      </c>
      <c r="D33773">
        <v>669556</v>
      </c>
      <c r="E33773" s="31">
        <v>117831</v>
      </c>
      <c r="F33773">
        <v>483</v>
      </c>
      <c r="G33773" s="31">
        <v>12975</v>
      </c>
      <c r="H33773" s="31">
        <v>69</v>
      </c>
    </row>
    <row r="33774" spans="1:8">
      <c r="A33774" s="32">
        <v>44626</v>
      </c>
      <c r="B33774" s="1" t="s">
        <v>36</v>
      </c>
      <c r="C33774">
        <v>692352</v>
      </c>
      <c r="D33774">
        <v>5749115</v>
      </c>
      <c r="E33774" s="31">
        <v>603844</v>
      </c>
      <c r="F33774">
        <v>4105</v>
      </c>
      <c r="G33774" s="31">
        <v>84336</v>
      </c>
      <c r="H33774" s="31">
        <v>753</v>
      </c>
    </row>
    <row r="33775" spans="1:8">
      <c r="A33775" s="32">
        <v>44626</v>
      </c>
      <c r="B33775" s="1" t="s">
        <v>37</v>
      </c>
      <c r="C33775">
        <v>278466</v>
      </c>
      <c r="D33775">
        <v>1260425</v>
      </c>
      <c r="E33775" s="31">
        <v>247559</v>
      </c>
      <c r="F33775">
        <v>1893</v>
      </c>
      <c r="G33775" s="31">
        <v>29020</v>
      </c>
      <c r="H33775" s="31">
        <v>36</v>
      </c>
    </row>
    <row r="33776" spans="1:8">
      <c r="A33776" s="32">
        <v>44626</v>
      </c>
      <c r="B33776" s="1" t="s">
        <v>38</v>
      </c>
      <c r="C33776">
        <v>61696</v>
      </c>
      <c r="D33776">
        <v>408171</v>
      </c>
      <c r="E33776" s="31">
        <v>47445</v>
      </c>
      <c r="F33776">
        <v>290</v>
      </c>
      <c r="G33776" s="31">
        <v>13961</v>
      </c>
      <c r="H33776" s="31">
        <v>19</v>
      </c>
    </row>
    <row r="33777" spans="1:8">
      <c r="A33777" s="32">
        <v>44626</v>
      </c>
      <c r="B33777" s="1" t="s">
        <v>39</v>
      </c>
      <c r="C33777">
        <v>24058</v>
      </c>
      <c r="D33777">
        <v>122192</v>
      </c>
      <c r="E33777" s="31">
        <v>22624</v>
      </c>
      <c r="F33777">
        <v>105</v>
      </c>
      <c r="G33777" s="31">
        <v>1175</v>
      </c>
      <c r="H33777" s="31">
        <v>5</v>
      </c>
    </row>
    <row r="33778" spans="1:8">
      <c r="A33778" s="32">
        <v>44626</v>
      </c>
      <c r="B33778" s="1" t="s">
        <v>40</v>
      </c>
      <c r="C33778">
        <v>7294</v>
      </c>
      <c r="D33778">
        <v>267171</v>
      </c>
      <c r="E33778" s="31">
        <v>5912</v>
      </c>
      <c r="F33778">
        <v>10</v>
      </c>
      <c r="G33778" s="31">
        <v>1283</v>
      </c>
      <c r="H33778" s="31">
        <v>0</v>
      </c>
    </row>
    <row r="33779" spans="1:8">
      <c r="A33779" s="32">
        <v>44626</v>
      </c>
      <c r="B33779" s="1" t="s">
        <v>41</v>
      </c>
      <c r="C33779">
        <v>6992</v>
      </c>
      <c r="D33779">
        <v>115413</v>
      </c>
      <c r="E33779" s="31">
        <v>6049</v>
      </c>
      <c r="F33779">
        <v>8</v>
      </c>
      <c r="G33779" s="31">
        <v>935</v>
      </c>
      <c r="H33779" s="31">
        <v>0</v>
      </c>
    </row>
    <row r="33780" spans="1:8">
      <c r="A33780" s="32">
        <v>44626</v>
      </c>
      <c r="B33780" s="1" t="s">
        <v>42</v>
      </c>
      <c r="C33780">
        <v>52175</v>
      </c>
      <c r="D33780">
        <v>437779</v>
      </c>
      <c r="E33780" s="31">
        <v>44862</v>
      </c>
      <c r="F33780">
        <v>209</v>
      </c>
      <c r="G33780" s="31">
        <v>4589</v>
      </c>
      <c r="H33780" s="31">
        <v>11</v>
      </c>
    </row>
    <row r="33781" spans="1:8">
      <c r="A33781" s="32">
        <v>44626</v>
      </c>
      <c r="B33781" s="1" t="s">
        <v>43</v>
      </c>
      <c r="C33781">
        <v>77746</v>
      </c>
      <c r="D33781">
        <v>1414188</v>
      </c>
      <c r="E33781" s="31">
        <v>66214</v>
      </c>
      <c r="F33781">
        <v>408</v>
      </c>
      <c r="G33781" s="31">
        <v>11124</v>
      </c>
      <c r="H33781" s="31">
        <v>10</v>
      </c>
    </row>
    <row r="33782" spans="1:8">
      <c r="A33782" s="32">
        <v>44626</v>
      </c>
      <c r="B33782" s="1" t="s">
        <v>44</v>
      </c>
      <c r="C33782">
        <v>22788</v>
      </c>
      <c r="D33782">
        <v>407169</v>
      </c>
      <c r="E33782" s="31">
        <v>20124</v>
      </c>
      <c r="F33782">
        <v>138</v>
      </c>
      <c r="G33782" s="31">
        <v>2526</v>
      </c>
      <c r="H33782" s="31">
        <v>2</v>
      </c>
    </row>
    <row r="33783" spans="1:8">
      <c r="A33783" s="32">
        <v>44626</v>
      </c>
      <c r="B33783" s="1" t="s">
        <v>45</v>
      </c>
      <c r="C33783">
        <v>12502</v>
      </c>
      <c r="D33783">
        <v>161628</v>
      </c>
      <c r="E33783" s="31">
        <v>10296</v>
      </c>
      <c r="F33783">
        <v>76</v>
      </c>
      <c r="G33783" s="31">
        <v>2136</v>
      </c>
      <c r="H33783" s="31">
        <v>5</v>
      </c>
    </row>
    <row r="33784" spans="1:8">
      <c r="A33784" s="32">
        <v>44626</v>
      </c>
      <c r="B33784" s="1" t="s">
        <v>46</v>
      </c>
      <c r="C33784">
        <v>21016</v>
      </c>
      <c r="D33784">
        <v>202771</v>
      </c>
      <c r="E33784" s="31">
        <v>17578</v>
      </c>
      <c r="F33784">
        <v>82</v>
      </c>
      <c r="G33784" s="31">
        <v>3356</v>
      </c>
      <c r="H33784" s="31">
        <v>6</v>
      </c>
    </row>
    <row r="33785" spans="1:8">
      <c r="A33785" s="32">
        <v>44626</v>
      </c>
      <c r="B33785" s="1" t="s">
        <v>47</v>
      </c>
      <c r="C33785">
        <v>18590</v>
      </c>
      <c r="D33785">
        <v>263930</v>
      </c>
      <c r="E33785" s="31">
        <v>16165</v>
      </c>
      <c r="F33785">
        <v>120</v>
      </c>
      <c r="G33785" s="31">
        <v>2305</v>
      </c>
      <c r="H33785" s="31">
        <v>4</v>
      </c>
    </row>
    <row r="33786" spans="1:8">
      <c r="A33786" s="32">
        <v>44626</v>
      </c>
      <c r="B33786" s="1" t="s">
        <v>48</v>
      </c>
      <c r="C33786">
        <v>13159</v>
      </c>
      <c r="D33786">
        <v>183331</v>
      </c>
      <c r="E33786" s="31">
        <v>11278</v>
      </c>
      <c r="F33786">
        <v>82</v>
      </c>
      <c r="G33786" s="31">
        <v>1799</v>
      </c>
      <c r="H33786" s="31">
        <v>8</v>
      </c>
    </row>
    <row r="33787" spans="1:8">
      <c r="A33787" s="32">
        <v>44626</v>
      </c>
      <c r="B33787" s="1" t="s">
        <v>49</v>
      </c>
      <c r="C33787">
        <v>249883</v>
      </c>
      <c r="D33787">
        <v>2053239</v>
      </c>
      <c r="E33787" s="31">
        <v>209671</v>
      </c>
      <c r="F33787">
        <v>1003</v>
      </c>
      <c r="G33787" s="31">
        <v>33719</v>
      </c>
      <c r="H33787" s="31">
        <v>17</v>
      </c>
    </row>
    <row r="33788" spans="1:8">
      <c r="A33788" s="32">
        <v>44626</v>
      </c>
      <c r="B33788" s="1" t="s">
        <v>50</v>
      </c>
      <c r="C33788">
        <v>25179</v>
      </c>
      <c r="D33788">
        <v>193940</v>
      </c>
      <c r="E33788" s="31">
        <v>19381</v>
      </c>
      <c r="F33788">
        <v>67</v>
      </c>
      <c r="G33788" s="31">
        <v>2973</v>
      </c>
      <c r="H33788" s="31">
        <v>4</v>
      </c>
    </row>
    <row r="33789" spans="1:8">
      <c r="A33789" s="32">
        <v>44626</v>
      </c>
      <c r="B33789" s="1" t="s">
        <v>51</v>
      </c>
      <c r="C33789">
        <v>27022</v>
      </c>
      <c r="D33789">
        <v>283820</v>
      </c>
      <c r="E33789" s="31">
        <v>24199</v>
      </c>
      <c r="F33789">
        <v>110</v>
      </c>
      <c r="G33789" s="31">
        <v>3830</v>
      </c>
      <c r="H33789" s="31">
        <v>2</v>
      </c>
    </row>
    <row r="33790" spans="1:8">
      <c r="A33790" s="32">
        <v>44626</v>
      </c>
      <c r="B33790" s="1" t="s">
        <v>52</v>
      </c>
      <c r="C33790">
        <v>52299</v>
      </c>
      <c r="D33790">
        <v>203682</v>
      </c>
      <c r="E33790" s="31">
        <v>46497</v>
      </c>
      <c r="F33790">
        <v>247</v>
      </c>
      <c r="G33790" s="31">
        <v>5555</v>
      </c>
      <c r="H33790" s="31">
        <v>5</v>
      </c>
    </row>
    <row r="33791" spans="1:8">
      <c r="A33791" s="32">
        <v>44626</v>
      </c>
      <c r="B33791" s="1" t="s">
        <v>53</v>
      </c>
      <c r="C33791">
        <v>25712</v>
      </c>
      <c r="D33791">
        <v>435319</v>
      </c>
      <c r="E33791" s="31">
        <v>22979</v>
      </c>
      <c r="F33791">
        <v>106</v>
      </c>
      <c r="G33791" s="31">
        <v>2627</v>
      </c>
      <c r="H33791" s="31">
        <v>0</v>
      </c>
    </row>
    <row r="33792" spans="1:8">
      <c r="A33792" s="32">
        <v>44626</v>
      </c>
      <c r="B33792" s="1" t="s">
        <v>54</v>
      </c>
      <c r="C33792">
        <v>19939</v>
      </c>
      <c r="D33792">
        <v>135574</v>
      </c>
      <c r="E33792" s="31">
        <v>17847</v>
      </c>
      <c r="F33792">
        <v>99</v>
      </c>
      <c r="G33792" s="31">
        <v>2058</v>
      </c>
      <c r="H33792" s="31">
        <v>0</v>
      </c>
    </row>
    <row r="33793" spans="1:8">
      <c r="A33793" s="32">
        <v>44626</v>
      </c>
      <c r="B33793" s="1" t="s">
        <v>55</v>
      </c>
      <c r="C33793">
        <v>33600</v>
      </c>
      <c r="D33793">
        <v>272926</v>
      </c>
      <c r="E33793" s="31">
        <v>29657</v>
      </c>
      <c r="F33793">
        <v>132</v>
      </c>
      <c r="G33793" s="31">
        <v>3502</v>
      </c>
      <c r="H33793" s="31">
        <v>1</v>
      </c>
    </row>
    <row r="33794" spans="1:8">
      <c r="A33794" s="32">
        <v>44626</v>
      </c>
      <c r="B33794" s="1" t="s">
        <v>56</v>
      </c>
      <c r="C33794">
        <v>104776</v>
      </c>
      <c r="D33794">
        <v>605333</v>
      </c>
      <c r="E33794" s="31">
        <v>97661</v>
      </c>
      <c r="F33794">
        <v>429</v>
      </c>
      <c r="G33794" s="31">
        <v>6691</v>
      </c>
      <c r="H33794" s="31">
        <v>15</v>
      </c>
    </row>
    <row r="33795" spans="1:8">
      <c r="A33795" s="32">
        <v>44627</v>
      </c>
      <c r="B33795" s="1" t="s">
        <v>7</v>
      </c>
      <c r="C33795">
        <v>184928</v>
      </c>
      <c r="D33795">
        <v>1700486</v>
      </c>
      <c r="E33795" s="31">
        <v>162507</v>
      </c>
      <c r="F33795">
        <v>1820</v>
      </c>
      <c r="G33795" s="31">
        <v>21197</v>
      </c>
      <c r="H33795" s="31">
        <v>8</v>
      </c>
    </row>
    <row r="33796" spans="1:8">
      <c r="A33796" s="32">
        <v>44627</v>
      </c>
      <c r="B33796" s="1" t="s">
        <v>11</v>
      </c>
      <c r="C33796">
        <v>24223</v>
      </c>
      <c r="D33796">
        <v>170141</v>
      </c>
      <c r="E33796" s="31">
        <v>20726</v>
      </c>
      <c r="F33796">
        <v>71</v>
      </c>
      <c r="G33796" s="31">
        <v>3426</v>
      </c>
      <c r="H33796" s="31">
        <v>0</v>
      </c>
    </row>
    <row r="33797" spans="1:8">
      <c r="A33797" s="32">
        <v>44627</v>
      </c>
      <c r="B33797" s="1" t="s">
        <v>12</v>
      </c>
      <c r="C33797">
        <v>12623</v>
      </c>
      <c r="D33797">
        <v>189343</v>
      </c>
      <c r="E33797" s="31">
        <v>10083</v>
      </c>
      <c r="F33797">
        <v>63</v>
      </c>
      <c r="G33797" s="31">
        <v>2477</v>
      </c>
      <c r="H33797" s="31">
        <v>0</v>
      </c>
    </row>
    <row r="33798" spans="1:8">
      <c r="A33798" s="32">
        <v>44627</v>
      </c>
      <c r="B33798" s="1" t="s">
        <v>13</v>
      </c>
      <c r="C33798">
        <v>44821</v>
      </c>
      <c r="D33798">
        <v>403972</v>
      </c>
      <c r="E33798" s="31">
        <v>37805</v>
      </c>
      <c r="F33798">
        <v>152</v>
      </c>
      <c r="G33798" s="31">
        <v>6459</v>
      </c>
      <c r="H33798" s="31">
        <v>11</v>
      </c>
    </row>
    <row r="33799" spans="1:8">
      <c r="A33799" s="32">
        <v>44627</v>
      </c>
      <c r="B33799" s="1" t="s">
        <v>14</v>
      </c>
      <c r="C33799">
        <v>11039</v>
      </c>
      <c r="D33799">
        <v>45489</v>
      </c>
      <c r="E33799" s="31">
        <v>9241</v>
      </c>
      <c r="F33799">
        <v>37</v>
      </c>
      <c r="G33799" s="31">
        <v>1761</v>
      </c>
      <c r="H33799" s="31">
        <v>1</v>
      </c>
    </row>
    <row r="33800" spans="1:8">
      <c r="A33800" s="32">
        <v>44627</v>
      </c>
      <c r="B33800" s="1" t="s">
        <v>15</v>
      </c>
      <c r="C33800">
        <v>12954</v>
      </c>
      <c r="D33800">
        <v>158126</v>
      </c>
      <c r="E33800" s="31">
        <v>10926</v>
      </c>
      <c r="F33800">
        <v>70</v>
      </c>
      <c r="G33800" s="31">
        <v>1958</v>
      </c>
      <c r="H33800" s="31">
        <v>2</v>
      </c>
    </row>
    <row r="33801" spans="1:8">
      <c r="A33801" s="32">
        <v>44627</v>
      </c>
      <c r="B33801" s="1" t="s">
        <v>16</v>
      </c>
      <c r="C33801">
        <v>26491</v>
      </c>
      <c r="D33801">
        <v>624990</v>
      </c>
      <c r="E33801" s="31">
        <v>23397</v>
      </c>
      <c r="F33801">
        <v>188</v>
      </c>
      <c r="G33801" s="31">
        <v>2906</v>
      </c>
      <c r="H33801" s="31">
        <v>6</v>
      </c>
    </row>
    <row r="33802" spans="1:8">
      <c r="A33802" s="32">
        <v>44627</v>
      </c>
      <c r="B33802" s="1" t="s">
        <v>17</v>
      </c>
      <c r="C33802">
        <v>82944</v>
      </c>
      <c r="D33802">
        <v>44315</v>
      </c>
      <c r="E33802" s="31">
        <v>73508</v>
      </c>
      <c r="F33802">
        <v>315</v>
      </c>
      <c r="G33802" s="31">
        <v>9121</v>
      </c>
      <c r="H33802" s="31">
        <v>13</v>
      </c>
    </row>
    <row r="33803" spans="1:8">
      <c r="A33803" s="32">
        <v>44627</v>
      </c>
      <c r="B33803" s="1" t="s">
        <v>18</v>
      </c>
      <c r="C33803">
        <v>49492</v>
      </c>
      <c r="D33803">
        <v>632272</v>
      </c>
      <c r="E33803" s="31">
        <v>42875</v>
      </c>
      <c r="F33803">
        <v>209</v>
      </c>
      <c r="G33803" s="31">
        <v>6408</v>
      </c>
      <c r="H33803" s="31">
        <v>7</v>
      </c>
    </row>
    <row r="33804" spans="1:8">
      <c r="A33804" s="32">
        <v>44627</v>
      </c>
      <c r="B33804" s="1" t="s">
        <v>19</v>
      </c>
      <c r="C33804">
        <v>55938</v>
      </c>
      <c r="D33804">
        <v>495966</v>
      </c>
      <c r="E33804" s="31">
        <v>50412</v>
      </c>
      <c r="F33804">
        <v>259</v>
      </c>
      <c r="G33804" s="31">
        <v>5267</v>
      </c>
      <c r="H33804" s="31">
        <v>8</v>
      </c>
    </row>
    <row r="33805" spans="1:8">
      <c r="A33805" s="32">
        <v>44627</v>
      </c>
      <c r="B33805" s="1" t="s">
        <v>20</v>
      </c>
      <c r="C33805">
        <v>344063</v>
      </c>
      <c r="D33805">
        <v>2251308</v>
      </c>
      <c r="E33805" s="31">
        <v>310811</v>
      </c>
      <c r="F33805">
        <v>1221</v>
      </c>
      <c r="G33805" s="31">
        <v>32031</v>
      </c>
      <c r="H33805" s="31">
        <v>46</v>
      </c>
    </row>
    <row r="33806" spans="1:8">
      <c r="A33806" s="32">
        <v>44627</v>
      </c>
      <c r="B33806" s="1" t="s">
        <v>21</v>
      </c>
      <c r="C33806">
        <v>292684</v>
      </c>
      <c r="D33806">
        <v>1662994</v>
      </c>
      <c r="E33806" s="31">
        <v>262182</v>
      </c>
      <c r="F33806">
        <v>1431</v>
      </c>
      <c r="G33806" s="31">
        <v>26679</v>
      </c>
      <c r="H33806" s="31">
        <v>20</v>
      </c>
    </row>
    <row r="33807" spans="1:8">
      <c r="A33807" s="32">
        <v>44627</v>
      </c>
      <c r="B33807" s="1" t="s">
        <v>22</v>
      </c>
      <c r="C33807">
        <v>1066771</v>
      </c>
      <c r="D33807">
        <v>5585896</v>
      </c>
      <c r="E33807" s="31">
        <v>922935</v>
      </c>
      <c r="F33807">
        <v>3817</v>
      </c>
      <c r="G33807" s="31">
        <v>140019</v>
      </c>
      <c r="H33807" s="31">
        <v>69</v>
      </c>
    </row>
    <row r="33808" spans="1:8">
      <c r="A33808" s="32">
        <v>44627</v>
      </c>
      <c r="B33808" s="1" t="s">
        <v>23</v>
      </c>
      <c r="C33808">
        <v>494727</v>
      </c>
      <c r="D33808">
        <v>2180686</v>
      </c>
      <c r="E33808" s="31">
        <v>446046</v>
      </c>
      <c r="F33808">
        <v>1787</v>
      </c>
      <c r="G33808" s="31">
        <v>46894</v>
      </c>
      <c r="H33808" s="31">
        <v>95</v>
      </c>
    </row>
    <row r="33809" spans="1:8">
      <c r="A33809" s="32">
        <v>44627</v>
      </c>
      <c r="B33809" s="1" t="s">
        <v>24</v>
      </c>
      <c r="C33809">
        <v>31829</v>
      </c>
      <c r="D33809">
        <v>474931</v>
      </c>
      <c r="E33809" s="31">
        <v>28761</v>
      </c>
      <c r="F33809">
        <v>73</v>
      </c>
      <c r="G33809" s="31">
        <v>2995</v>
      </c>
      <c r="H33809" s="31">
        <v>2</v>
      </c>
    </row>
    <row r="33810" spans="1:8">
      <c r="A33810" s="32">
        <v>44627</v>
      </c>
      <c r="B33810" s="1" t="s">
        <v>25</v>
      </c>
      <c r="C33810">
        <v>20877</v>
      </c>
      <c r="D33810">
        <v>191421</v>
      </c>
      <c r="E33810" s="31">
        <v>15195</v>
      </c>
      <c r="F33810">
        <v>68</v>
      </c>
      <c r="G33810" s="31">
        <v>5614</v>
      </c>
      <c r="H33810" s="31">
        <v>5</v>
      </c>
    </row>
    <row r="33811" spans="1:8">
      <c r="A33811" s="32">
        <v>44627</v>
      </c>
      <c r="B33811" s="1" t="s">
        <v>26</v>
      </c>
      <c r="C33811">
        <v>27637</v>
      </c>
      <c r="D33811">
        <v>303967</v>
      </c>
      <c r="E33811" s="31">
        <v>23571</v>
      </c>
      <c r="F33811">
        <v>176</v>
      </c>
      <c r="G33811" s="31">
        <v>3873</v>
      </c>
      <c r="H33811" s="31">
        <v>4</v>
      </c>
    </row>
    <row r="33812" spans="1:8">
      <c r="A33812" s="32">
        <v>44627</v>
      </c>
      <c r="B33812" s="1" t="s">
        <v>27</v>
      </c>
      <c r="C33812">
        <v>15221</v>
      </c>
      <c r="D33812">
        <v>226774</v>
      </c>
      <c r="E33812" s="31">
        <v>13059</v>
      </c>
      <c r="F33812">
        <v>40</v>
      </c>
      <c r="G33812" s="31">
        <v>2122</v>
      </c>
      <c r="H33812" s="31">
        <v>4</v>
      </c>
    </row>
    <row r="33813" spans="1:8">
      <c r="A33813" s="32">
        <v>44627</v>
      </c>
      <c r="B33813" s="1" t="s">
        <v>28</v>
      </c>
      <c r="C33813">
        <v>18211</v>
      </c>
      <c r="D33813">
        <v>207892</v>
      </c>
      <c r="E33813" s="31">
        <v>16450</v>
      </c>
      <c r="F33813">
        <v>54</v>
      </c>
      <c r="G33813" s="31">
        <v>1721</v>
      </c>
      <c r="H33813" s="31">
        <v>2</v>
      </c>
    </row>
    <row r="33814" spans="1:8">
      <c r="A33814" s="32">
        <v>44627</v>
      </c>
      <c r="B33814" s="1" t="s">
        <v>29</v>
      </c>
      <c r="C33814">
        <v>33411</v>
      </c>
      <c r="D33814">
        <v>519199</v>
      </c>
      <c r="E33814" s="31">
        <v>29013</v>
      </c>
      <c r="F33814">
        <v>156</v>
      </c>
      <c r="G33814" s="31">
        <v>3925</v>
      </c>
      <c r="H33814" s="31">
        <v>3</v>
      </c>
    </row>
    <row r="33815" spans="1:8">
      <c r="A33815" s="32">
        <v>44627</v>
      </c>
      <c r="B33815" s="1" t="s">
        <v>30</v>
      </c>
      <c r="C33815">
        <v>57129</v>
      </c>
      <c r="D33815">
        <v>667145</v>
      </c>
      <c r="E33815" s="31">
        <v>51354</v>
      </c>
      <c r="F33815">
        <v>289</v>
      </c>
      <c r="G33815" s="31">
        <v>5116</v>
      </c>
      <c r="H33815" s="31">
        <v>5</v>
      </c>
    </row>
    <row r="33816" spans="1:8">
      <c r="A33816" s="32">
        <v>44627</v>
      </c>
      <c r="B33816" s="1" t="s">
        <v>31</v>
      </c>
      <c r="C33816">
        <v>97297</v>
      </c>
      <c r="D33816">
        <v>976906</v>
      </c>
      <c r="E33816" s="31">
        <v>84970</v>
      </c>
      <c r="F33816">
        <v>348</v>
      </c>
      <c r="G33816" s="31">
        <v>11532</v>
      </c>
      <c r="H33816" s="31">
        <v>4</v>
      </c>
    </row>
    <row r="33817" spans="1:8">
      <c r="A33817" s="32">
        <v>44627</v>
      </c>
      <c r="B33817" s="1" t="s">
        <v>32</v>
      </c>
      <c r="C33817">
        <v>345358</v>
      </c>
      <c r="D33817">
        <v>2132154</v>
      </c>
      <c r="E33817" s="31">
        <v>308731</v>
      </c>
      <c r="F33817">
        <v>1741</v>
      </c>
      <c r="G33817" s="31">
        <v>34886</v>
      </c>
      <c r="H33817" s="31">
        <v>42</v>
      </c>
    </row>
    <row r="33818" spans="1:8">
      <c r="A33818" s="32">
        <v>44627</v>
      </c>
      <c r="B33818" s="1" t="s">
        <v>33</v>
      </c>
      <c r="C33818">
        <v>44806</v>
      </c>
      <c r="D33818">
        <v>381621</v>
      </c>
      <c r="E33818" s="31">
        <v>41092</v>
      </c>
      <c r="F33818">
        <v>253</v>
      </c>
      <c r="G33818" s="31">
        <v>4721</v>
      </c>
      <c r="H33818" s="31">
        <v>9</v>
      </c>
    </row>
    <row r="33819" spans="1:8">
      <c r="A33819" s="32">
        <v>44627</v>
      </c>
      <c r="B33819" s="1" t="s">
        <v>34</v>
      </c>
      <c r="C33819">
        <v>54577</v>
      </c>
      <c r="D33819">
        <v>445243</v>
      </c>
      <c r="E33819" s="31">
        <v>46723</v>
      </c>
      <c r="F33819">
        <v>154</v>
      </c>
      <c r="G33819" s="31">
        <v>7700</v>
      </c>
      <c r="H33819" s="31">
        <v>4</v>
      </c>
    </row>
    <row r="33820" spans="1:8">
      <c r="A33820" s="32">
        <v>44627</v>
      </c>
      <c r="B33820" s="1" t="s">
        <v>35</v>
      </c>
      <c r="C33820">
        <v>133350</v>
      </c>
      <c r="D33820">
        <v>670566</v>
      </c>
      <c r="E33820" s="31">
        <v>119616</v>
      </c>
      <c r="F33820">
        <v>491</v>
      </c>
      <c r="G33820" s="31">
        <v>12490</v>
      </c>
      <c r="H33820" s="31">
        <v>61</v>
      </c>
    </row>
    <row r="33821" spans="1:8">
      <c r="A33821" s="32">
        <v>44627</v>
      </c>
      <c r="B33821" s="1" t="s">
        <v>36</v>
      </c>
      <c r="C33821">
        <v>694388</v>
      </c>
      <c r="D33821">
        <v>5767293</v>
      </c>
      <c r="E33821" s="31">
        <v>610455</v>
      </c>
      <c r="F33821">
        <v>4114</v>
      </c>
      <c r="G33821" s="31">
        <v>79759</v>
      </c>
      <c r="H33821" s="31">
        <v>757</v>
      </c>
    </row>
    <row r="33822" spans="1:8">
      <c r="A33822" s="32">
        <v>44627</v>
      </c>
      <c r="B33822" s="1" t="s">
        <v>37</v>
      </c>
      <c r="C33822">
        <v>281598</v>
      </c>
      <c r="D33822">
        <v>1265341</v>
      </c>
      <c r="E33822" s="31">
        <v>250278</v>
      </c>
      <c r="F33822">
        <v>1899</v>
      </c>
      <c r="G33822" s="31">
        <v>29427</v>
      </c>
      <c r="H33822" s="31">
        <v>37</v>
      </c>
    </row>
    <row r="33823" spans="1:8">
      <c r="A33823" s="32">
        <v>44627</v>
      </c>
      <c r="B33823" s="1" t="s">
        <v>38</v>
      </c>
      <c r="C33823">
        <v>62295</v>
      </c>
      <c r="D33823">
        <v>412526</v>
      </c>
      <c r="E33823" s="31">
        <v>48557</v>
      </c>
      <c r="F33823">
        <v>297</v>
      </c>
      <c r="G33823" s="31">
        <v>13441</v>
      </c>
      <c r="H33823" s="31">
        <v>21</v>
      </c>
    </row>
    <row r="33824" spans="1:8">
      <c r="A33824" s="32">
        <v>44627</v>
      </c>
      <c r="B33824" s="1" t="s">
        <v>39</v>
      </c>
      <c r="C33824">
        <v>24230</v>
      </c>
      <c r="D33824">
        <v>122843</v>
      </c>
      <c r="E33824" s="31">
        <v>22815</v>
      </c>
      <c r="F33824">
        <v>106</v>
      </c>
      <c r="G33824" s="31">
        <v>1155</v>
      </c>
      <c r="H33824" s="31">
        <v>5</v>
      </c>
    </row>
    <row r="33825" spans="1:8">
      <c r="A33825" s="32">
        <v>44627</v>
      </c>
      <c r="B33825" s="1" t="s">
        <v>40</v>
      </c>
      <c r="C33825">
        <v>7371</v>
      </c>
      <c r="D33825">
        <v>267693</v>
      </c>
      <c r="E33825" s="31">
        <v>6112</v>
      </c>
      <c r="F33825">
        <v>10</v>
      </c>
      <c r="G33825" s="31">
        <v>1160</v>
      </c>
      <c r="H33825" s="31">
        <v>0</v>
      </c>
    </row>
    <row r="33826" spans="1:8">
      <c r="A33826" s="32">
        <v>44627</v>
      </c>
      <c r="B33826" s="1" t="s">
        <v>41</v>
      </c>
      <c r="C33826">
        <v>7073</v>
      </c>
      <c r="D33826">
        <v>115413</v>
      </c>
      <c r="E33826" s="31">
        <v>6131</v>
      </c>
      <c r="F33826">
        <v>8</v>
      </c>
      <c r="G33826" s="31">
        <v>934</v>
      </c>
      <c r="H33826" s="31">
        <v>0</v>
      </c>
    </row>
    <row r="33827" spans="1:8">
      <c r="A33827" s="32">
        <v>44627</v>
      </c>
      <c r="B33827" s="1" t="s">
        <v>42</v>
      </c>
      <c r="C33827">
        <v>52541</v>
      </c>
      <c r="D33827">
        <v>437779</v>
      </c>
      <c r="E33827" s="31">
        <v>44862</v>
      </c>
      <c r="F33827">
        <v>209</v>
      </c>
      <c r="G33827" s="31">
        <v>4589</v>
      </c>
      <c r="H33827" s="31">
        <v>11</v>
      </c>
    </row>
    <row r="33828" spans="1:8">
      <c r="A33828" s="32">
        <v>44627</v>
      </c>
      <c r="B33828" s="1" t="s">
        <v>43</v>
      </c>
      <c r="C33828">
        <v>78425</v>
      </c>
      <c r="D33828">
        <v>1418617</v>
      </c>
      <c r="E33828" s="31">
        <v>69031</v>
      </c>
      <c r="F33828">
        <v>411</v>
      </c>
      <c r="G33828" s="31">
        <v>8983</v>
      </c>
      <c r="H33828" s="31">
        <v>10</v>
      </c>
    </row>
    <row r="33829" spans="1:8">
      <c r="A33829" s="32">
        <v>44627</v>
      </c>
      <c r="B33829" s="1" t="s">
        <v>44</v>
      </c>
      <c r="C33829">
        <v>22972</v>
      </c>
      <c r="D33829">
        <v>407169</v>
      </c>
      <c r="E33829" s="31">
        <v>20347</v>
      </c>
      <c r="F33829">
        <v>140</v>
      </c>
      <c r="G33829" s="31">
        <v>2485</v>
      </c>
      <c r="H33829" s="31">
        <v>2</v>
      </c>
    </row>
    <row r="33830" spans="1:8">
      <c r="A33830" s="32">
        <v>44627</v>
      </c>
      <c r="B33830" s="1" t="s">
        <v>45</v>
      </c>
      <c r="C33830">
        <v>12666</v>
      </c>
      <c r="D33830">
        <v>161941</v>
      </c>
      <c r="E33830" s="31">
        <v>10576</v>
      </c>
      <c r="F33830">
        <v>76</v>
      </c>
      <c r="G33830" s="31">
        <v>2020</v>
      </c>
      <c r="H33830" s="31">
        <v>5</v>
      </c>
    </row>
    <row r="33831" spans="1:8">
      <c r="A33831" s="32">
        <v>44627</v>
      </c>
      <c r="B33831" s="1" t="s">
        <v>46</v>
      </c>
      <c r="C33831">
        <v>21195</v>
      </c>
      <c r="D33831">
        <v>203665</v>
      </c>
      <c r="E33831" s="31">
        <v>17935</v>
      </c>
      <c r="F33831">
        <v>85</v>
      </c>
      <c r="G33831" s="31">
        <v>3175</v>
      </c>
      <c r="H33831" s="31">
        <v>6</v>
      </c>
    </row>
    <row r="33832" spans="1:8">
      <c r="A33832" s="32">
        <v>44627</v>
      </c>
      <c r="B33832" s="1" t="s">
        <v>47</v>
      </c>
      <c r="C33832">
        <v>18736</v>
      </c>
      <c r="D33832">
        <v>264465</v>
      </c>
      <c r="E33832" s="31">
        <v>16379</v>
      </c>
      <c r="F33832">
        <v>120</v>
      </c>
      <c r="G33832" s="31">
        <v>2237</v>
      </c>
      <c r="H33832" s="31">
        <v>4</v>
      </c>
    </row>
    <row r="33833" spans="1:8">
      <c r="A33833" s="32">
        <v>44627</v>
      </c>
      <c r="B33833" s="1" t="s">
        <v>48</v>
      </c>
      <c r="C33833">
        <v>13275</v>
      </c>
      <c r="D33833">
        <v>189750</v>
      </c>
      <c r="E33833" s="31">
        <v>11457</v>
      </c>
      <c r="F33833">
        <v>85</v>
      </c>
      <c r="G33833" s="31">
        <v>1733</v>
      </c>
      <c r="H33833" s="31">
        <v>7</v>
      </c>
    </row>
    <row r="33834" spans="1:8">
      <c r="A33834" s="32">
        <v>44627</v>
      </c>
      <c r="B33834" s="1" t="s">
        <v>49</v>
      </c>
      <c r="C33834">
        <v>251642</v>
      </c>
      <c r="D33834">
        <v>2057893</v>
      </c>
      <c r="E33834" s="31">
        <v>214685</v>
      </c>
      <c r="F33834">
        <v>1006</v>
      </c>
      <c r="G33834" s="31">
        <v>31022</v>
      </c>
      <c r="H33834" s="31">
        <v>19</v>
      </c>
    </row>
    <row r="33835" spans="1:8">
      <c r="A33835" s="32">
        <v>44627</v>
      </c>
      <c r="B33835" s="1" t="s">
        <v>50</v>
      </c>
      <c r="C33835">
        <v>25467</v>
      </c>
      <c r="D33835">
        <v>194402</v>
      </c>
      <c r="E33835" s="31">
        <v>19669</v>
      </c>
      <c r="F33835">
        <v>67</v>
      </c>
      <c r="G33835" s="31">
        <v>2966</v>
      </c>
      <c r="H33835" s="31">
        <v>3</v>
      </c>
    </row>
    <row r="33836" spans="1:8">
      <c r="A33836" s="32">
        <v>44627</v>
      </c>
      <c r="B33836" s="1" t="s">
        <v>51</v>
      </c>
      <c r="C33836">
        <v>27182</v>
      </c>
      <c r="D33836">
        <v>284333</v>
      </c>
      <c r="E33836" s="31">
        <v>24496</v>
      </c>
      <c r="F33836">
        <v>110</v>
      </c>
      <c r="G33836" s="31">
        <v>3701</v>
      </c>
      <c r="H33836" s="31">
        <v>4</v>
      </c>
    </row>
    <row r="33837" spans="1:8">
      <c r="A33837" s="32">
        <v>44627</v>
      </c>
      <c r="B33837" s="1" t="s">
        <v>52</v>
      </c>
      <c r="C33837">
        <v>52718</v>
      </c>
      <c r="D33837">
        <v>204628</v>
      </c>
      <c r="E33837" s="31">
        <v>47170</v>
      </c>
      <c r="F33837">
        <v>248</v>
      </c>
      <c r="G33837" s="31">
        <v>5300</v>
      </c>
      <c r="H33837" s="31">
        <v>6</v>
      </c>
    </row>
    <row r="33838" spans="1:8">
      <c r="A33838" s="32">
        <v>44627</v>
      </c>
      <c r="B33838" s="1" t="s">
        <v>53</v>
      </c>
      <c r="C33838">
        <v>25942</v>
      </c>
      <c r="D33838">
        <v>436056</v>
      </c>
      <c r="E33838" s="31">
        <v>23324</v>
      </c>
      <c r="F33838">
        <v>106</v>
      </c>
      <c r="G33838" s="31">
        <v>2512</v>
      </c>
      <c r="H33838" s="31">
        <v>0</v>
      </c>
    </row>
    <row r="33839" spans="1:8">
      <c r="A33839" s="32">
        <v>44627</v>
      </c>
      <c r="B33839" s="1" t="s">
        <v>54</v>
      </c>
      <c r="C33839">
        <v>20058</v>
      </c>
      <c r="D33839">
        <v>136606</v>
      </c>
      <c r="E33839" s="31">
        <v>18228</v>
      </c>
      <c r="F33839">
        <v>99</v>
      </c>
      <c r="G33839" s="31">
        <v>1796</v>
      </c>
      <c r="H33839" s="31">
        <v>0</v>
      </c>
    </row>
    <row r="33840" spans="1:8">
      <c r="A33840" s="32">
        <v>44627</v>
      </c>
      <c r="B33840" s="1" t="s">
        <v>55</v>
      </c>
      <c r="C33840">
        <v>33815</v>
      </c>
      <c r="D33840">
        <v>274047</v>
      </c>
      <c r="E33840" s="31">
        <v>30129</v>
      </c>
      <c r="F33840">
        <v>133</v>
      </c>
      <c r="G33840" s="31">
        <v>3338</v>
      </c>
      <c r="H33840" s="31">
        <v>1</v>
      </c>
    </row>
    <row r="33841" spans="1:8">
      <c r="A33841" s="32">
        <v>44627</v>
      </c>
      <c r="B33841" s="1" t="s">
        <v>56</v>
      </c>
      <c r="C33841">
        <v>105054</v>
      </c>
      <c r="D33841">
        <v>606972</v>
      </c>
      <c r="E33841" s="31">
        <v>98321</v>
      </c>
      <c r="F33841">
        <v>429</v>
      </c>
      <c r="G33841" s="31">
        <v>6299</v>
      </c>
      <c r="H33841" s="31">
        <v>19</v>
      </c>
    </row>
    <row r="33842" spans="1:8">
      <c r="A33842" s="32">
        <v>44628</v>
      </c>
      <c r="B33842" s="1" t="s">
        <v>7</v>
      </c>
      <c r="C33842">
        <v>186256</v>
      </c>
      <c r="D33842">
        <v>1706430</v>
      </c>
      <c r="E33842" s="31">
        <v>164693</v>
      </c>
      <c r="F33842">
        <v>1829</v>
      </c>
      <c r="G33842" s="31">
        <v>20601</v>
      </c>
      <c r="H33842" s="31">
        <v>8</v>
      </c>
    </row>
    <row r="33843" spans="1:8">
      <c r="A33843" s="32">
        <v>44628</v>
      </c>
      <c r="B33843" s="1" t="s">
        <v>11</v>
      </c>
      <c r="C33843">
        <v>24646</v>
      </c>
      <c r="D33843">
        <v>170894</v>
      </c>
      <c r="E33843" s="31">
        <v>21212</v>
      </c>
      <c r="F33843">
        <v>71</v>
      </c>
      <c r="G33843" s="31">
        <v>3363</v>
      </c>
      <c r="H33843" s="31">
        <v>0</v>
      </c>
    </row>
    <row r="33844" spans="1:8">
      <c r="A33844" s="32">
        <v>44628</v>
      </c>
      <c r="B33844" s="1" t="s">
        <v>12</v>
      </c>
      <c r="C33844">
        <v>12623</v>
      </c>
      <c r="D33844">
        <v>189343</v>
      </c>
      <c r="E33844" s="31">
        <v>10083</v>
      </c>
      <c r="F33844">
        <v>63</v>
      </c>
      <c r="G33844" s="31">
        <v>2477</v>
      </c>
      <c r="H33844" s="31">
        <v>0</v>
      </c>
    </row>
    <row r="33845" spans="1:8">
      <c r="A33845" s="32">
        <v>44628</v>
      </c>
      <c r="B33845" s="1" t="s">
        <v>13</v>
      </c>
      <c r="C33845">
        <v>45457</v>
      </c>
      <c r="D33845">
        <v>409437</v>
      </c>
      <c r="E33845" s="31">
        <v>38389</v>
      </c>
      <c r="F33845">
        <v>154</v>
      </c>
      <c r="G33845" s="31">
        <v>6284</v>
      </c>
      <c r="H33845" s="31">
        <v>10</v>
      </c>
    </row>
    <row r="33846" spans="1:8">
      <c r="A33846" s="32">
        <v>44628</v>
      </c>
      <c r="B33846" s="1" t="s">
        <v>14</v>
      </c>
      <c r="C33846">
        <v>11289</v>
      </c>
      <c r="D33846">
        <v>45673</v>
      </c>
      <c r="E33846" s="31">
        <v>9497</v>
      </c>
      <c r="F33846">
        <v>40</v>
      </c>
      <c r="G33846" s="31">
        <v>1752</v>
      </c>
      <c r="H33846" s="31">
        <v>1</v>
      </c>
    </row>
    <row r="33847" spans="1:8">
      <c r="A33847" s="32">
        <v>44628</v>
      </c>
      <c r="B33847" s="1" t="s">
        <v>15</v>
      </c>
      <c r="C33847">
        <v>13207</v>
      </c>
      <c r="D33847">
        <v>158490</v>
      </c>
      <c r="E33847" s="31">
        <v>11158</v>
      </c>
      <c r="F33847">
        <v>73</v>
      </c>
      <c r="G33847" s="31">
        <v>1976</v>
      </c>
      <c r="H33847" s="31">
        <v>2</v>
      </c>
    </row>
    <row r="33848" spans="1:8">
      <c r="A33848" s="32">
        <v>44628</v>
      </c>
      <c r="B33848" s="1" t="s">
        <v>16</v>
      </c>
      <c r="C33848">
        <v>26899</v>
      </c>
      <c r="D33848">
        <v>626712</v>
      </c>
      <c r="E33848" s="31">
        <v>23728</v>
      </c>
      <c r="F33848">
        <v>189</v>
      </c>
      <c r="G33848" s="31">
        <v>2982</v>
      </c>
      <c r="H33848" s="31">
        <v>5</v>
      </c>
    </row>
    <row r="33849" spans="1:8">
      <c r="A33849" s="32">
        <v>44628</v>
      </c>
      <c r="B33849" s="1" t="s">
        <v>17</v>
      </c>
      <c r="C33849">
        <v>83990</v>
      </c>
      <c r="D33849">
        <v>44315</v>
      </c>
      <c r="E33849" s="31">
        <v>74806</v>
      </c>
      <c r="F33849">
        <v>322</v>
      </c>
      <c r="G33849" s="31">
        <v>8862</v>
      </c>
      <c r="H33849" s="31">
        <v>9</v>
      </c>
    </row>
    <row r="33850" spans="1:8">
      <c r="A33850" s="32">
        <v>44628</v>
      </c>
      <c r="B33850" s="1" t="s">
        <v>18</v>
      </c>
      <c r="C33850">
        <v>50122</v>
      </c>
      <c r="D33850">
        <v>632959</v>
      </c>
      <c r="E33850" s="31">
        <v>43661</v>
      </c>
      <c r="F33850">
        <v>212</v>
      </c>
      <c r="G33850" s="31">
        <v>6249</v>
      </c>
      <c r="H33850" s="31">
        <v>7</v>
      </c>
    </row>
    <row r="33851" spans="1:8">
      <c r="A33851" s="32">
        <v>44628</v>
      </c>
      <c r="B33851" s="1" t="s">
        <v>19</v>
      </c>
      <c r="C33851">
        <v>56584</v>
      </c>
      <c r="D33851">
        <v>499607</v>
      </c>
      <c r="E33851" s="31">
        <v>51050</v>
      </c>
      <c r="F33851">
        <v>264</v>
      </c>
      <c r="G33851" s="31">
        <v>5270</v>
      </c>
      <c r="H33851" s="31">
        <v>7</v>
      </c>
    </row>
    <row r="33852" spans="1:8">
      <c r="A33852" s="32">
        <v>44628</v>
      </c>
      <c r="B33852" s="1" t="s">
        <v>20</v>
      </c>
      <c r="C33852">
        <v>346514</v>
      </c>
      <c r="D33852">
        <v>2264539</v>
      </c>
      <c r="E33852" s="31">
        <v>315474</v>
      </c>
      <c r="F33852">
        <v>1227</v>
      </c>
      <c r="G33852" s="31">
        <v>29813</v>
      </c>
      <c r="H33852" s="31">
        <v>44</v>
      </c>
    </row>
    <row r="33853" spans="1:8">
      <c r="A33853" s="32">
        <v>44628</v>
      </c>
      <c r="B33853" s="1" t="s">
        <v>21</v>
      </c>
      <c r="C33853">
        <v>295619</v>
      </c>
      <c r="D33853">
        <v>1678766</v>
      </c>
      <c r="E33853" s="31">
        <v>265705</v>
      </c>
      <c r="F33853">
        <v>1442</v>
      </c>
      <c r="G33853" s="31">
        <v>25538</v>
      </c>
      <c r="H33853" s="31">
        <v>21</v>
      </c>
    </row>
    <row r="33854" spans="1:8">
      <c r="A33854" s="32">
        <v>44628</v>
      </c>
      <c r="B33854" s="1" t="s">
        <v>22</v>
      </c>
      <c r="C33854">
        <v>1075696</v>
      </c>
      <c r="D33854">
        <v>5606996</v>
      </c>
      <c r="E33854" s="31">
        <v>934589</v>
      </c>
      <c r="F33854">
        <v>3839</v>
      </c>
      <c r="G33854" s="31">
        <v>137268</v>
      </c>
      <c r="H33854" s="31">
        <v>67</v>
      </c>
    </row>
    <row r="33855" spans="1:8">
      <c r="A33855" s="32">
        <v>44628</v>
      </c>
      <c r="B33855" s="1" t="s">
        <v>23</v>
      </c>
      <c r="C33855">
        <v>499385</v>
      </c>
      <c r="D33855">
        <v>2180686</v>
      </c>
      <c r="E33855" s="31">
        <v>451744</v>
      </c>
      <c r="F33855">
        <v>1798</v>
      </c>
      <c r="G33855" s="31">
        <v>45843</v>
      </c>
      <c r="H33855" s="31">
        <v>81</v>
      </c>
    </row>
    <row r="33856" spans="1:8">
      <c r="A33856" s="32">
        <v>44628</v>
      </c>
      <c r="B33856" s="1" t="s">
        <v>24</v>
      </c>
      <c r="C33856">
        <v>32160</v>
      </c>
      <c r="D33856">
        <v>477417</v>
      </c>
      <c r="E33856" s="31">
        <v>29273</v>
      </c>
      <c r="F33856">
        <v>80</v>
      </c>
      <c r="G33856" s="31">
        <v>2807</v>
      </c>
      <c r="H33856" s="31">
        <v>2</v>
      </c>
    </row>
    <row r="33857" spans="1:8">
      <c r="A33857" s="32">
        <v>44628</v>
      </c>
      <c r="B33857" s="1" t="s">
        <v>25</v>
      </c>
      <c r="C33857">
        <v>21299</v>
      </c>
      <c r="D33857">
        <v>193666</v>
      </c>
      <c r="E33857" s="31">
        <v>15444</v>
      </c>
      <c r="F33857">
        <v>68</v>
      </c>
      <c r="G33857" s="31">
        <v>5787</v>
      </c>
      <c r="H33857" s="31">
        <v>5</v>
      </c>
    </row>
    <row r="33858" spans="1:8">
      <c r="A33858" s="32">
        <v>44628</v>
      </c>
      <c r="B33858" s="1" t="s">
        <v>26</v>
      </c>
      <c r="C33858">
        <v>27802</v>
      </c>
      <c r="D33858">
        <v>304649</v>
      </c>
      <c r="E33858" s="31">
        <v>24137</v>
      </c>
      <c r="F33858">
        <v>176</v>
      </c>
      <c r="G33858" s="31">
        <v>3472</v>
      </c>
      <c r="H33858" s="31">
        <v>4</v>
      </c>
    </row>
    <row r="33859" spans="1:8">
      <c r="A33859" s="32">
        <v>44628</v>
      </c>
      <c r="B33859" s="1" t="s">
        <v>27</v>
      </c>
      <c r="C33859">
        <v>15654</v>
      </c>
      <c r="D33859">
        <v>233358</v>
      </c>
      <c r="E33859" s="31">
        <v>13368</v>
      </c>
      <c r="F33859">
        <v>40</v>
      </c>
      <c r="G33859" s="31">
        <v>2246</v>
      </c>
      <c r="H33859" s="31">
        <v>3</v>
      </c>
    </row>
    <row r="33860" spans="1:8">
      <c r="A33860" s="32">
        <v>44628</v>
      </c>
      <c r="B33860" s="1" t="s">
        <v>28</v>
      </c>
      <c r="C33860">
        <v>18337</v>
      </c>
      <c r="D33860">
        <v>207892</v>
      </c>
      <c r="E33860" s="31">
        <v>16655</v>
      </c>
      <c r="F33860">
        <v>54</v>
      </c>
      <c r="G33860" s="31">
        <v>1641</v>
      </c>
      <c r="H33860" s="31">
        <v>1</v>
      </c>
    </row>
    <row r="33861" spans="1:8">
      <c r="A33861" s="32">
        <v>44628</v>
      </c>
      <c r="B33861" s="1" t="s">
        <v>29</v>
      </c>
      <c r="C33861">
        <v>33725</v>
      </c>
      <c r="D33861">
        <v>524535</v>
      </c>
      <c r="E33861" s="31">
        <v>29296</v>
      </c>
      <c r="F33861">
        <v>156</v>
      </c>
      <c r="G33861" s="31">
        <v>4109</v>
      </c>
      <c r="H33861" s="31">
        <v>3</v>
      </c>
    </row>
    <row r="33862" spans="1:8">
      <c r="A33862" s="32">
        <v>44628</v>
      </c>
      <c r="B33862" s="1" t="s">
        <v>30</v>
      </c>
      <c r="C33862">
        <v>57903</v>
      </c>
      <c r="D33862">
        <v>672838</v>
      </c>
      <c r="E33862" s="31">
        <v>52014</v>
      </c>
      <c r="F33862">
        <v>290</v>
      </c>
      <c r="G33862" s="31">
        <v>4825</v>
      </c>
      <c r="H33862" s="31">
        <v>4</v>
      </c>
    </row>
    <row r="33863" spans="1:8">
      <c r="A33863" s="32">
        <v>44628</v>
      </c>
      <c r="B33863" s="1" t="s">
        <v>31</v>
      </c>
      <c r="C33863">
        <v>98374</v>
      </c>
      <c r="D33863">
        <v>984918</v>
      </c>
      <c r="E33863" s="31">
        <v>86371</v>
      </c>
      <c r="F33863">
        <v>352</v>
      </c>
      <c r="G33863" s="31">
        <v>10784</v>
      </c>
      <c r="H33863" s="31">
        <v>4</v>
      </c>
    </row>
    <row r="33864" spans="1:8">
      <c r="A33864" s="32">
        <v>44628</v>
      </c>
      <c r="B33864" s="1" t="s">
        <v>32</v>
      </c>
      <c r="C33864">
        <v>347556</v>
      </c>
      <c r="D33864">
        <v>2141234</v>
      </c>
      <c r="E33864" s="31">
        <v>312595</v>
      </c>
      <c r="F33864">
        <v>1751</v>
      </c>
      <c r="G33864" s="31">
        <v>33210</v>
      </c>
      <c r="H33864" s="31">
        <v>42</v>
      </c>
    </row>
    <row r="33865" spans="1:8">
      <c r="A33865" s="32">
        <v>44628</v>
      </c>
      <c r="B33865" s="1" t="s">
        <v>33</v>
      </c>
      <c r="C33865">
        <v>45265</v>
      </c>
      <c r="D33865">
        <v>381621</v>
      </c>
      <c r="E33865" s="31">
        <v>41841</v>
      </c>
      <c r="F33865">
        <v>255</v>
      </c>
      <c r="G33865" s="31">
        <v>4455</v>
      </c>
      <c r="H33865" s="31">
        <v>8</v>
      </c>
    </row>
    <row r="33866" spans="1:8">
      <c r="A33866" s="32">
        <v>44628</v>
      </c>
      <c r="B33866" s="1" t="s">
        <v>34</v>
      </c>
      <c r="C33866">
        <v>55320</v>
      </c>
      <c r="D33866">
        <v>452699</v>
      </c>
      <c r="E33866" s="31">
        <v>47667</v>
      </c>
      <c r="F33866">
        <v>158</v>
      </c>
      <c r="G33866" s="31">
        <v>7495</v>
      </c>
      <c r="H33866" s="31">
        <v>4</v>
      </c>
    </row>
    <row r="33867" spans="1:8">
      <c r="A33867" s="32">
        <v>44628</v>
      </c>
      <c r="B33867" s="1" t="s">
        <v>35</v>
      </c>
      <c r="C33867">
        <v>134182</v>
      </c>
      <c r="D33867">
        <v>672867</v>
      </c>
      <c r="E33867" s="31">
        <v>120832</v>
      </c>
      <c r="F33867">
        <v>500</v>
      </c>
      <c r="G33867" s="31">
        <v>12027</v>
      </c>
      <c r="H33867" s="31">
        <v>62</v>
      </c>
    </row>
    <row r="33868" spans="1:8">
      <c r="A33868" s="32">
        <v>44628</v>
      </c>
      <c r="B33868" s="1" t="s">
        <v>36</v>
      </c>
      <c r="C33868">
        <v>700896</v>
      </c>
      <c r="D33868">
        <v>5774967</v>
      </c>
      <c r="E33868" s="31">
        <v>619466</v>
      </c>
      <c r="F33868">
        <v>4166</v>
      </c>
      <c r="G33868" s="31">
        <v>77205</v>
      </c>
      <c r="H33868" s="31">
        <v>764</v>
      </c>
    </row>
    <row r="33869" spans="1:8">
      <c r="A33869" s="32">
        <v>44628</v>
      </c>
      <c r="B33869" s="1" t="s">
        <v>37</v>
      </c>
      <c r="C33869">
        <v>282956</v>
      </c>
      <c r="D33869">
        <v>1267498</v>
      </c>
      <c r="E33869" s="31">
        <v>253425</v>
      </c>
      <c r="F33869">
        <v>1918</v>
      </c>
      <c r="G33869" s="31">
        <v>27632</v>
      </c>
      <c r="H33869" s="31">
        <v>33</v>
      </c>
    </row>
    <row r="33870" spans="1:8">
      <c r="A33870" s="32">
        <v>44628</v>
      </c>
      <c r="B33870" s="1" t="s">
        <v>38</v>
      </c>
      <c r="C33870">
        <v>62693</v>
      </c>
      <c r="D33870">
        <v>415009</v>
      </c>
      <c r="E33870" s="31">
        <v>49556</v>
      </c>
      <c r="F33870">
        <v>299</v>
      </c>
      <c r="G33870" s="31">
        <v>12838</v>
      </c>
      <c r="H33870" s="31">
        <v>21</v>
      </c>
    </row>
    <row r="33871" spans="1:8">
      <c r="A33871" s="32">
        <v>44628</v>
      </c>
      <c r="B33871" s="1" t="s">
        <v>39</v>
      </c>
      <c r="C33871">
        <v>24433</v>
      </c>
      <c r="D33871">
        <v>123554</v>
      </c>
      <c r="E33871" s="31">
        <v>23048</v>
      </c>
      <c r="F33871">
        <v>106</v>
      </c>
      <c r="G33871" s="31">
        <v>1123</v>
      </c>
      <c r="H33871" s="31">
        <v>5</v>
      </c>
    </row>
    <row r="33872" spans="1:8">
      <c r="A33872" s="32">
        <v>44628</v>
      </c>
      <c r="B33872" s="1" t="s">
        <v>40</v>
      </c>
      <c r="C33872">
        <v>7427</v>
      </c>
      <c r="D33872">
        <v>270735</v>
      </c>
      <c r="E33872" s="31">
        <v>6322</v>
      </c>
      <c r="F33872">
        <v>10</v>
      </c>
      <c r="G33872" s="31">
        <v>1005</v>
      </c>
      <c r="H33872" s="31">
        <v>0</v>
      </c>
    </row>
    <row r="33873" spans="1:8">
      <c r="A33873" s="32">
        <v>44628</v>
      </c>
      <c r="B33873" s="1" t="s">
        <v>41</v>
      </c>
      <c r="C33873">
        <v>7197</v>
      </c>
      <c r="D33873">
        <v>115413</v>
      </c>
      <c r="E33873" s="31">
        <v>6214</v>
      </c>
      <c r="F33873">
        <v>8</v>
      </c>
      <c r="G33873" s="31">
        <v>975</v>
      </c>
      <c r="H33873" s="31">
        <v>0</v>
      </c>
    </row>
    <row r="33874" spans="1:8">
      <c r="A33874" s="32">
        <v>44628</v>
      </c>
      <c r="B33874" s="1" t="s">
        <v>42</v>
      </c>
      <c r="C33874">
        <v>52959</v>
      </c>
      <c r="D33874">
        <v>437779</v>
      </c>
      <c r="E33874" s="31">
        <v>44862</v>
      </c>
      <c r="F33874">
        <v>211</v>
      </c>
      <c r="G33874" s="31">
        <v>4589</v>
      </c>
      <c r="H33874" s="31">
        <v>11</v>
      </c>
    </row>
    <row r="33875" spans="1:8">
      <c r="A33875" s="32">
        <v>44628</v>
      </c>
      <c r="B33875" s="1" t="s">
        <v>43</v>
      </c>
      <c r="C33875">
        <v>78896</v>
      </c>
      <c r="D33875">
        <v>1427360</v>
      </c>
      <c r="E33875" s="31">
        <v>70704</v>
      </c>
      <c r="F33875">
        <v>414</v>
      </c>
      <c r="G33875" s="31">
        <v>7778</v>
      </c>
      <c r="H33875" s="31">
        <v>9</v>
      </c>
    </row>
    <row r="33876" spans="1:8">
      <c r="A33876" s="32">
        <v>44628</v>
      </c>
      <c r="B33876" s="1" t="s">
        <v>44</v>
      </c>
      <c r="C33876">
        <v>23370</v>
      </c>
      <c r="D33876">
        <v>407169</v>
      </c>
      <c r="E33876" s="31">
        <v>20522</v>
      </c>
      <c r="F33876">
        <v>144</v>
      </c>
      <c r="G33876" s="31">
        <v>2704</v>
      </c>
      <c r="H33876" s="31">
        <v>3</v>
      </c>
    </row>
    <row r="33877" spans="1:8">
      <c r="A33877" s="32">
        <v>44628</v>
      </c>
      <c r="B33877" s="1" t="s">
        <v>45</v>
      </c>
      <c r="C33877">
        <v>12853</v>
      </c>
      <c r="D33877">
        <v>163173</v>
      </c>
      <c r="E33877" s="31">
        <v>10853</v>
      </c>
      <c r="F33877">
        <v>76</v>
      </c>
      <c r="G33877" s="31">
        <v>1928</v>
      </c>
      <c r="H33877" s="31">
        <v>5</v>
      </c>
    </row>
    <row r="33878" spans="1:8">
      <c r="A33878" s="32">
        <v>44628</v>
      </c>
      <c r="B33878" s="1" t="s">
        <v>46</v>
      </c>
      <c r="C33878">
        <v>21629</v>
      </c>
      <c r="D33878">
        <v>204160</v>
      </c>
      <c r="E33878" s="31">
        <v>18411</v>
      </c>
      <c r="F33878">
        <v>85</v>
      </c>
      <c r="G33878" s="31">
        <v>3133</v>
      </c>
      <c r="H33878" s="31">
        <v>7</v>
      </c>
    </row>
    <row r="33879" spans="1:8">
      <c r="A33879" s="32">
        <v>44628</v>
      </c>
      <c r="B33879" s="1" t="s">
        <v>47</v>
      </c>
      <c r="C33879">
        <v>19088</v>
      </c>
      <c r="D33879">
        <v>265172</v>
      </c>
      <c r="E33879" s="31">
        <v>16612</v>
      </c>
      <c r="F33879">
        <v>121</v>
      </c>
      <c r="G33879" s="31">
        <v>2355</v>
      </c>
      <c r="H33879" s="31">
        <v>4</v>
      </c>
    </row>
    <row r="33880" spans="1:8">
      <c r="A33880" s="32">
        <v>44628</v>
      </c>
      <c r="B33880" s="1" t="s">
        <v>48</v>
      </c>
      <c r="C33880">
        <v>13493</v>
      </c>
      <c r="D33880">
        <v>190105</v>
      </c>
      <c r="E33880" s="31">
        <v>11629</v>
      </c>
      <c r="F33880">
        <v>88</v>
      </c>
      <c r="G33880" s="31">
        <v>1776</v>
      </c>
      <c r="H33880" s="31">
        <v>4</v>
      </c>
    </row>
    <row r="33881" spans="1:8">
      <c r="A33881" s="32">
        <v>44628</v>
      </c>
      <c r="B33881" s="1" t="s">
        <v>49</v>
      </c>
      <c r="C33881">
        <v>253947</v>
      </c>
      <c r="D33881">
        <v>2066914</v>
      </c>
      <c r="E33881" s="31">
        <v>216578</v>
      </c>
      <c r="F33881">
        <v>1020</v>
      </c>
      <c r="G33881" s="31">
        <v>30844</v>
      </c>
      <c r="H33881" s="31">
        <v>19</v>
      </c>
    </row>
    <row r="33882" spans="1:8">
      <c r="A33882" s="32">
        <v>44628</v>
      </c>
      <c r="B33882" s="1" t="s">
        <v>50</v>
      </c>
      <c r="C33882">
        <v>25874</v>
      </c>
      <c r="D33882">
        <v>196018</v>
      </c>
      <c r="E33882" s="31">
        <v>19989</v>
      </c>
      <c r="F33882">
        <v>67</v>
      </c>
      <c r="G33882" s="31">
        <v>2838</v>
      </c>
      <c r="H33882" s="31">
        <v>2</v>
      </c>
    </row>
    <row r="33883" spans="1:8">
      <c r="A33883" s="32">
        <v>44628</v>
      </c>
      <c r="B33883" s="1" t="s">
        <v>51</v>
      </c>
      <c r="C33883">
        <v>27546</v>
      </c>
      <c r="D33883">
        <v>285881</v>
      </c>
      <c r="E33883" s="31">
        <v>24829</v>
      </c>
      <c r="F33883">
        <v>111</v>
      </c>
      <c r="G33883" s="31">
        <v>3763</v>
      </c>
      <c r="H33883" s="31">
        <v>4</v>
      </c>
    </row>
    <row r="33884" spans="1:8">
      <c r="A33884" s="32">
        <v>44628</v>
      </c>
      <c r="B33884" s="1" t="s">
        <v>52</v>
      </c>
      <c r="C33884">
        <v>53580</v>
      </c>
      <c r="D33884">
        <v>205970</v>
      </c>
      <c r="E33884" s="31">
        <v>48046</v>
      </c>
      <c r="F33884">
        <v>251</v>
      </c>
      <c r="G33884" s="31">
        <v>5283</v>
      </c>
      <c r="H33884" s="31">
        <v>8</v>
      </c>
    </row>
    <row r="33885" spans="1:8">
      <c r="A33885" s="32">
        <v>44628</v>
      </c>
      <c r="B33885" s="1" t="s">
        <v>53</v>
      </c>
      <c r="C33885">
        <v>26243</v>
      </c>
      <c r="D33885">
        <v>438943</v>
      </c>
      <c r="E33885" s="31">
        <v>23630</v>
      </c>
      <c r="F33885">
        <v>109</v>
      </c>
      <c r="G33885" s="31">
        <v>2504</v>
      </c>
      <c r="H33885" s="31">
        <v>0</v>
      </c>
    </row>
    <row r="33886" spans="1:8">
      <c r="A33886" s="32">
        <v>44628</v>
      </c>
      <c r="B33886" s="1" t="s">
        <v>54</v>
      </c>
      <c r="C33886">
        <v>20267</v>
      </c>
      <c r="D33886">
        <v>137045</v>
      </c>
      <c r="E33886" s="31">
        <v>18321</v>
      </c>
      <c r="F33886">
        <v>100</v>
      </c>
      <c r="G33886" s="31">
        <v>1912</v>
      </c>
      <c r="H33886" s="31">
        <v>0</v>
      </c>
    </row>
    <row r="33887" spans="1:8">
      <c r="A33887" s="32">
        <v>44628</v>
      </c>
      <c r="B33887" s="1" t="s">
        <v>55</v>
      </c>
      <c r="C33887">
        <v>34301</v>
      </c>
      <c r="D33887">
        <v>275379</v>
      </c>
      <c r="E33887" s="31">
        <v>30597</v>
      </c>
      <c r="F33887">
        <v>136</v>
      </c>
      <c r="G33887" s="31">
        <v>3082</v>
      </c>
      <c r="H33887" s="31">
        <v>1</v>
      </c>
    </row>
    <row r="33888" spans="1:8">
      <c r="A33888" s="32">
        <v>44628</v>
      </c>
      <c r="B33888" s="1" t="s">
        <v>56</v>
      </c>
      <c r="C33888">
        <v>105878</v>
      </c>
      <c r="D33888">
        <v>608986</v>
      </c>
      <c r="E33888" s="31">
        <v>99094</v>
      </c>
      <c r="F33888">
        <v>430</v>
      </c>
      <c r="G33888" s="31">
        <v>6352</v>
      </c>
      <c r="H33888" s="31">
        <v>17</v>
      </c>
    </row>
    <row r="33889" spans="1:8">
      <c r="A33889" s="32">
        <v>44629</v>
      </c>
      <c r="B33889" s="1" t="s">
        <v>7</v>
      </c>
      <c r="C33889">
        <v>188241</v>
      </c>
      <c r="D33889">
        <v>1715116</v>
      </c>
      <c r="E33889" s="31">
        <v>166582</v>
      </c>
      <c r="F33889">
        <v>1837</v>
      </c>
      <c r="G33889" s="31">
        <v>19734</v>
      </c>
      <c r="H33889" s="31">
        <v>10</v>
      </c>
    </row>
    <row r="33890" spans="1:8">
      <c r="A33890" s="32">
        <v>44629</v>
      </c>
      <c r="B33890" s="1" t="s">
        <v>11</v>
      </c>
      <c r="C33890">
        <v>25182</v>
      </c>
      <c r="D33890">
        <v>173240</v>
      </c>
      <c r="E33890" s="31">
        <v>21449</v>
      </c>
      <c r="F33890">
        <v>72</v>
      </c>
      <c r="G33890" s="31">
        <v>3661</v>
      </c>
      <c r="H33890" s="31">
        <v>0</v>
      </c>
    </row>
    <row r="33891" spans="1:8">
      <c r="A33891" s="32">
        <v>44629</v>
      </c>
      <c r="B33891" s="1" t="s">
        <v>12</v>
      </c>
      <c r="C33891">
        <v>13149</v>
      </c>
      <c r="D33891">
        <v>192965</v>
      </c>
      <c r="E33891" s="31">
        <v>10410</v>
      </c>
      <c r="F33891">
        <v>64</v>
      </c>
      <c r="G33891" s="31">
        <v>2675</v>
      </c>
      <c r="H33891" s="31">
        <v>1</v>
      </c>
    </row>
    <row r="33892" spans="1:8">
      <c r="A33892" s="32">
        <v>44629</v>
      </c>
      <c r="B33892" s="1" t="s">
        <v>13</v>
      </c>
      <c r="C33892">
        <v>46200</v>
      </c>
      <c r="D33892">
        <v>412671</v>
      </c>
      <c r="E33892" s="31">
        <v>39216</v>
      </c>
      <c r="F33892">
        <v>154</v>
      </c>
      <c r="G33892" s="31">
        <v>6094</v>
      </c>
      <c r="H33892" s="31">
        <v>9</v>
      </c>
    </row>
    <row r="33893" spans="1:8">
      <c r="A33893" s="32">
        <v>44629</v>
      </c>
      <c r="B33893" s="1" t="s">
        <v>14</v>
      </c>
      <c r="C33893">
        <v>11519</v>
      </c>
      <c r="D33893">
        <v>45880</v>
      </c>
      <c r="E33893" s="31">
        <v>9663</v>
      </c>
      <c r="F33893">
        <v>40</v>
      </c>
      <c r="G33893" s="31">
        <v>1816</v>
      </c>
      <c r="H33893" s="31">
        <v>1</v>
      </c>
    </row>
    <row r="33894" spans="1:8">
      <c r="A33894" s="32">
        <v>44629</v>
      </c>
      <c r="B33894" s="1" t="s">
        <v>15</v>
      </c>
      <c r="C33894">
        <v>13487</v>
      </c>
      <c r="D33894">
        <v>159344</v>
      </c>
      <c r="E33894" s="31">
        <v>11338</v>
      </c>
      <c r="F33894">
        <v>74</v>
      </c>
      <c r="G33894" s="31">
        <v>2075</v>
      </c>
      <c r="H33894" s="31">
        <v>2</v>
      </c>
    </row>
    <row r="33895" spans="1:8">
      <c r="A33895" s="32">
        <v>44629</v>
      </c>
      <c r="B33895" s="1" t="s">
        <v>16</v>
      </c>
      <c r="C33895">
        <v>27461</v>
      </c>
      <c r="D33895">
        <v>630006</v>
      </c>
      <c r="E33895" s="31">
        <v>24050</v>
      </c>
      <c r="F33895">
        <v>189</v>
      </c>
      <c r="G33895" s="31">
        <v>3222</v>
      </c>
      <c r="H33895" s="31">
        <v>5</v>
      </c>
    </row>
    <row r="33896" spans="1:8">
      <c r="A33896" s="32">
        <v>44629</v>
      </c>
      <c r="B33896" s="1" t="s">
        <v>17</v>
      </c>
      <c r="C33896">
        <v>85211</v>
      </c>
      <c r="D33896">
        <v>44315</v>
      </c>
      <c r="E33896" s="31">
        <v>76060</v>
      </c>
      <c r="F33896">
        <v>329</v>
      </c>
      <c r="G33896" s="31">
        <v>8822</v>
      </c>
      <c r="H33896" s="31">
        <v>10</v>
      </c>
    </row>
    <row r="33897" spans="1:8">
      <c r="A33897" s="32">
        <v>44629</v>
      </c>
      <c r="B33897" s="1" t="s">
        <v>18</v>
      </c>
      <c r="C33897">
        <v>50739</v>
      </c>
      <c r="D33897">
        <v>635390</v>
      </c>
      <c r="E33897" s="31">
        <v>44177</v>
      </c>
      <c r="F33897">
        <v>214</v>
      </c>
      <c r="G33897" s="31">
        <v>6348</v>
      </c>
      <c r="H33897" s="31">
        <v>7</v>
      </c>
    </row>
    <row r="33898" spans="1:8">
      <c r="A33898" s="32">
        <v>44629</v>
      </c>
      <c r="B33898" s="1" t="s">
        <v>19</v>
      </c>
      <c r="C33898">
        <v>57235</v>
      </c>
      <c r="D33898">
        <v>501682</v>
      </c>
      <c r="E33898" s="31">
        <v>51637</v>
      </c>
      <c r="F33898">
        <v>264</v>
      </c>
      <c r="G33898" s="31">
        <v>5334</v>
      </c>
      <c r="H33898" s="31">
        <v>5</v>
      </c>
    </row>
    <row r="33899" spans="1:8">
      <c r="A33899" s="32">
        <v>44629</v>
      </c>
      <c r="B33899" s="1" t="s">
        <v>20</v>
      </c>
      <c r="C33899">
        <v>350096</v>
      </c>
      <c r="D33899">
        <v>2274738</v>
      </c>
      <c r="E33899" s="31">
        <v>318554</v>
      </c>
      <c r="F33899">
        <v>1227</v>
      </c>
      <c r="G33899" s="31">
        <v>30315</v>
      </c>
      <c r="H33899" s="31">
        <v>47</v>
      </c>
    </row>
    <row r="33900" spans="1:8">
      <c r="A33900" s="32">
        <v>44629</v>
      </c>
      <c r="B33900" s="1" t="s">
        <v>21</v>
      </c>
      <c r="C33900">
        <v>298996</v>
      </c>
      <c r="D33900">
        <v>1684379</v>
      </c>
      <c r="E33900" s="31">
        <v>269158</v>
      </c>
      <c r="F33900">
        <v>1455</v>
      </c>
      <c r="G33900" s="31">
        <v>25006</v>
      </c>
      <c r="H33900" s="31">
        <v>20</v>
      </c>
    </row>
    <row r="33901" spans="1:8">
      <c r="A33901" s="32">
        <v>44629</v>
      </c>
      <c r="B33901" s="1" t="s">
        <v>22</v>
      </c>
      <c r="C33901">
        <v>1086519</v>
      </c>
      <c r="D33901">
        <v>5629794</v>
      </c>
      <c r="E33901" s="31">
        <v>945981</v>
      </c>
      <c r="F33901">
        <v>3867</v>
      </c>
      <c r="G33901" s="31">
        <v>136671</v>
      </c>
      <c r="H33901" s="31">
        <v>64</v>
      </c>
    </row>
    <row r="33902" spans="1:8">
      <c r="A33902" s="32">
        <v>44629</v>
      </c>
      <c r="B33902" s="1" t="s">
        <v>23</v>
      </c>
      <c r="C33902">
        <v>505130</v>
      </c>
      <c r="D33902">
        <v>2180686</v>
      </c>
      <c r="E33902" s="31">
        <v>457925</v>
      </c>
      <c r="F33902">
        <v>1818</v>
      </c>
      <c r="G33902" s="31">
        <v>45387</v>
      </c>
      <c r="H33902" s="31">
        <v>88</v>
      </c>
    </row>
    <row r="33903" spans="1:8">
      <c r="A33903" s="32">
        <v>44629</v>
      </c>
      <c r="B33903" s="1" t="s">
        <v>24</v>
      </c>
      <c r="C33903">
        <v>32572</v>
      </c>
      <c r="D33903">
        <v>479349</v>
      </c>
      <c r="E33903" s="31">
        <v>29605</v>
      </c>
      <c r="F33903">
        <v>80</v>
      </c>
      <c r="G33903" s="31">
        <v>2887</v>
      </c>
      <c r="H33903" s="31">
        <v>2</v>
      </c>
    </row>
    <row r="33904" spans="1:8">
      <c r="A33904" s="32">
        <v>44629</v>
      </c>
      <c r="B33904" s="1" t="s">
        <v>25</v>
      </c>
      <c r="C33904">
        <v>21767</v>
      </c>
      <c r="D33904">
        <v>195461</v>
      </c>
      <c r="E33904" s="31">
        <v>15860</v>
      </c>
      <c r="F33904">
        <v>68</v>
      </c>
      <c r="G33904" s="31">
        <v>5839</v>
      </c>
      <c r="H33904" s="31">
        <v>6</v>
      </c>
    </row>
    <row r="33905" spans="1:8">
      <c r="A33905" s="32">
        <v>44629</v>
      </c>
      <c r="B33905" s="1" t="s">
        <v>26</v>
      </c>
      <c r="C33905">
        <v>28240</v>
      </c>
      <c r="D33905">
        <v>307156</v>
      </c>
      <c r="E33905" s="31">
        <v>24508</v>
      </c>
      <c r="F33905">
        <v>176</v>
      </c>
      <c r="G33905" s="31">
        <v>3538</v>
      </c>
      <c r="H33905" s="31">
        <v>4</v>
      </c>
    </row>
    <row r="33906" spans="1:8">
      <c r="A33906" s="32">
        <v>44629</v>
      </c>
      <c r="B33906" s="1" t="s">
        <v>27</v>
      </c>
      <c r="C33906">
        <v>15981</v>
      </c>
      <c r="D33906">
        <v>234778</v>
      </c>
      <c r="E33906" s="31">
        <v>13619</v>
      </c>
      <c r="F33906">
        <v>40</v>
      </c>
      <c r="G33906" s="31">
        <v>2322</v>
      </c>
      <c r="H33906" s="31">
        <v>3</v>
      </c>
    </row>
    <row r="33907" spans="1:8">
      <c r="A33907" s="32">
        <v>44629</v>
      </c>
      <c r="B33907" s="1" t="s">
        <v>28</v>
      </c>
      <c r="C33907">
        <v>18563</v>
      </c>
      <c r="D33907">
        <v>207892</v>
      </c>
      <c r="E33907" s="31">
        <v>16863</v>
      </c>
      <c r="F33907">
        <v>56</v>
      </c>
      <c r="G33907" s="31">
        <v>1661</v>
      </c>
      <c r="H33907" s="31">
        <v>1</v>
      </c>
    </row>
    <row r="33908" spans="1:8">
      <c r="A33908" s="32">
        <v>44629</v>
      </c>
      <c r="B33908" s="1" t="s">
        <v>29</v>
      </c>
      <c r="C33908">
        <v>34172</v>
      </c>
      <c r="D33908">
        <v>526733</v>
      </c>
      <c r="E33908" s="31">
        <v>29687</v>
      </c>
      <c r="F33908">
        <v>156</v>
      </c>
      <c r="G33908" s="31">
        <v>4041</v>
      </c>
      <c r="H33908" s="31">
        <v>3</v>
      </c>
    </row>
    <row r="33909" spans="1:8">
      <c r="A33909" s="32">
        <v>44629</v>
      </c>
      <c r="B33909" s="1" t="s">
        <v>30</v>
      </c>
      <c r="C33909">
        <v>58469</v>
      </c>
      <c r="D33909">
        <v>676336</v>
      </c>
      <c r="E33909" s="31">
        <v>52721</v>
      </c>
      <c r="F33909">
        <v>292</v>
      </c>
      <c r="G33909" s="31">
        <v>4890</v>
      </c>
      <c r="H33909" s="31">
        <v>5</v>
      </c>
    </row>
    <row r="33910" spans="1:8">
      <c r="A33910" s="32">
        <v>44629</v>
      </c>
      <c r="B33910" s="1" t="s">
        <v>31</v>
      </c>
      <c r="C33910">
        <v>99743</v>
      </c>
      <c r="D33910">
        <v>989580</v>
      </c>
      <c r="E33910" s="31">
        <v>87301</v>
      </c>
      <c r="F33910">
        <v>357</v>
      </c>
      <c r="G33910" s="31">
        <v>11143</v>
      </c>
      <c r="H33910" s="31">
        <v>3</v>
      </c>
    </row>
    <row r="33911" spans="1:8">
      <c r="A33911" s="32">
        <v>44629</v>
      </c>
      <c r="B33911" s="1" t="s">
        <v>32</v>
      </c>
      <c r="C33911">
        <v>351897</v>
      </c>
      <c r="D33911">
        <v>2151800</v>
      </c>
      <c r="E33911" s="31">
        <v>316457</v>
      </c>
      <c r="F33911">
        <v>1764</v>
      </c>
      <c r="G33911" s="31">
        <v>33676</v>
      </c>
      <c r="H33911" s="31">
        <v>42</v>
      </c>
    </row>
    <row r="33912" spans="1:8">
      <c r="A33912" s="32">
        <v>44629</v>
      </c>
      <c r="B33912" s="1" t="s">
        <v>33</v>
      </c>
      <c r="C33912">
        <v>45896</v>
      </c>
      <c r="D33912">
        <v>381621</v>
      </c>
      <c r="E33912" s="31">
        <v>42380</v>
      </c>
      <c r="F33912">
        <v>255</v>
      </c>
      <c r="G33912" s="31">
        <v>4563</v>
      </c>
      <c r="H33912" s="31">
        <v>7</v>
      </c>
    </row>
    <row r="33913" spans="1:8">
      <c r="A33913" s="32">
        <v>44629</v>
      </c>
      <c r="B33913" s="1" t="s">
        <v>34</v>
      </c>
      <c r="C33913">
        <v>56108</v>
      </c>
      <c r="D33913">
        <v>458810</v>
      </c>
      <c r="E33913" s="31">
        <v>48498</v>
      </c>
      <c r="F33913">
        <v>159</v>
      </c>
      <c r="G33913" s="31">
        <v>7451</v>
      </c>
      <c r="H33913" s="31">
        <v>4</v>
      </c>
    </row>
    <row r="33914" spans="1:8">
      <c r="A33914" s="32">
        <v>44629</v>
      </c>
      <c r="B33914" s="1" t="s">
        <v>35</v>
      </c>
      <c r="C33914">
        <v>135668</v>
      </c>
      <c r="D33914">
        <v>676103</v>
      </c>
      <c r="E33914" s="31">
        <v>121689</v>
      </c>
      <c r="F33914">
        <v>509</v>
      </c>
      <c r="G33914" s="31">
        <v>11993</v>
      </c>
      <c r="H33914" s="31">
        <v>53</v>
      </c>
    </row>
    <row r="33915" spans="1:8">
      <c r="A33915" s="32">
        <v>44629</v>
      </c>
      <c r="B33915" s="1" t="s">
        <v>36</v>
      </c>
      <c r="C33915">
        <v>707967</v>
      </c>
      <c r="D33915">
        <v>5799080</v>
      </c>
      <c r="E33915" s="31">
        <v>629272</v>
      </c>
      <c r="F33915">
        <v>4210</v>
      </c>
      <c r="G33915" s="31">
        <v>74417</v>
      </c>
      <c r="H33915" s="31">
        <v>768</v>
      </c>
    </row>
    <row r="33916" spans="1:8">
      <c r="A33916" s="32">
        <v>44629</v>
      </c>
      <c r="B33916" s="1" t="s">
        <v>37</v>
      </c>
      <c r="C33916">
        <v>286080</v>
      </c>
      <c r="D33916">
        <v>1272127</v>
      </c>
      <c r="E33916" s="31">
        <v>257210</v>
      </c>
      <c r="F33916">
        <v>1936</v>
      </c>
      <c r="G33916" s="31">
        <v>26952</v>
      </c>
      <c r="H33916" s="31">
        <v>31</v>
      </c>
    </row>
    <row r="33917" spans="1:8">
      <c r="A33917" s="32">
        <v>44629</v>
      </c>
      <c r="B33917" s="1" t="s">
        <v>38</v>
      </c>
      <c r="C33917">
        <v>63720</v>
      </c>
      <c r="D33917">
        <v>417097</v>
      </c>
      <c r="E33917" s="31">
        <v>49886</v>
      </c>
      <c r="F33917">
        <v>303</v>
      </c>
      <c r="G33917" s="31">
        <v>13531</v>
      </c>
      <c r="H33917" s="31">
        <v>21</v>
      </c>
    </row>
    <row r="33918" spans="1:8">
      <c r="A33918" s="32">
        <v>44629</v>
      </c>
      <c r="B33918" s="1" t="s">
        <v>39</v>
      </c>
      <c r="C33918">
        <v>24637</v>
      </c>
      <c r="D33918">
        <v>124360</v>
      </c>
      <c r="E33918" s="31">
        <v>23274</v>
      </c>
      <c r="F33918">
        <v>106</v>
      </c>
      <c r="G33918" s="31">
        <v>1101</v>
      </c>
      <c r="H33918" s="31">
        <v>4</v>
      </c>
    </row>
    <row r="33919" spans="1:8">
      <c r="A33919" s="32">
        <v>44629</v>
      </c>
      <c r="B33919" s="1" t="s">
        <v>40</v>
      </c>
      <c r="C33919">
        <v>7502</v>
      </c>
      <c r="D33919">
        <v>272550</v>
      </c>
      <c r="E33919" s="31">
        <v>6410</v>
      </c>
      <c r="F33919">
        <v>10</v>
      </c>
      <c r="G33919" s="31">
        <v>991</v>
      </c>
      <c r="H33919" s="31">
        <v>0</v>
      </c>
    </row>
    <row r="33920" spans="1:8">
      <c r="A33920" s="32">
        <v>44629</v>
      </c>
      <c r="B33920" s="1" t="s">
        <v>41</v>
      </c>
      <c r="C33920">
        <v>7290</v>
      </c>
      <c r="D33920">
        <v>115413</v>
      </c>
      <c r="E33920" s="31">
        <v>6329</v>
      </c>
      <c r="F33920">
        <v>8</v>
      </c>
      <c r="G33920" s="31">
        <v>953</v>
      </c>
      <c r="H33920" s="31">
        <v>0</v>
      </c>
    </row>
    <row r="33921" spans="1:8">
      <c r="A33921" s="32">
        <v>44629</v>
      </c>
      <c r="B33921" s="1" t="s">
        <v>42</v>
      </c>
      <c r="C33921">
        <v>53641</v>
      </c>
      <c r="D33921">
        <v>437779</v>
      </c>
      <c r="E33921" s="31">
        <v>44862</v>
      </c>
      <c r="F33921">
        <v>211</v>
      </c>
      <c r="G33921" s="31">
        <v>4589</v>
      </c>
      <c r="H33921" s="31">
        <v>11</v>
      </c>
    </row>
    <row r="33922" spans="1:8">
      <c r="A33922" s="32">
        <v>44629</v>
      </c>
      <c r="B33922" s="1" t="s">
        <v>43</v>
      </c>
      <c r="C33922">
        <v>79421</v>
      </c>
      <c r="D33922">
        <v>1439106</v>
      </c>
      <c r="E33922" s="31">
        <v>71202</v>
      </c>
      <c r="F33922">
        <v>418</v>
      </c>
      <c r="G33922" s="31">
        <v>7801</v>
      </c>
      <c r="H33922" s="31">
        <v>8</v>
      </c>
    </row>
    <row r="33923" spans="1:8">
      <c r="A33923" s="32">
        <v>44629</v>
      </c>
      <c r="B33923" s="1" t="s">
        <v>44</v>
      </c>
      <c r="C33923">
        <v>23702</v>
      </c>
      <c r="D33923">
        <v>440054</v>
      </c>
      <c r="E33923" s="31">
        <v>20742</v>
      </c>
      <c r="F33923">
        <v>147</v>
      </c>
      <c r="G33923" s="31">
        <v>2813</v>
      </c>
      <c r="H33923" s="31">
        <v>3</v>
      </c>
    </row>
    <row r="33924" spans="1:8">
      <c r="A33924" s="32">
        <v>44629</v>
      </c>
      <c r="B33924" s="1" t="s">
        <v>45</v>
      </c>
      <c r="C33924">
        <v>13030</v>
      </c>
      <c r="D33924">
        <v>164067</v>
      </c>
      <c r="E33924" s="31">
        <v>11164</v>
      </c>
      <c r="F33924">
        <v>76</v>
      </c>
      <c r="G33924" s="31">
        <v>1793</v>
      </c>
      <c r="H33924" s="31">
        <v>5</v>
      </c>
    </row>
    <row r="33925" spans="1:8">
      <c r="A33925" s="32">
        <v>44629</v>
      </c>
      <c r="B33925" s="1" t="s">
        <v>46</v>
      </c>
      <c r="C33925">
        <v>22057</v>
      </c>
      <c r="D33925">
        <v>205755</v>
      </c>
      <c r="E33925" s="31">
        <v>18793</v>
      </c>
      <c r="F33925">
        <v>86</v>
      </c>
      <c r="G33925" s="31">
        <v>3178</v>
      </c>
      <c r="H33925" s="31">
        <v>8</v>
      </c>
    </row>
    <row r="33926" spans="1:8">
      <c r="A33926" s="32">
        <v>44629</v>
      </c>
      <c r="B33926" s="1" t="s">
        <v>47</v>
      </c>
      <c r="C33926">
        <v>19383</v>
      </c>
      <c r="D33926">
        <v>265765</v>
      </c>
      <c r="E33926" s="31">
        <v>16858</v>
      </c>
      <c r="F33926">
        <v>121</v>
      </c>
      <c r="G33926" s="31">
        <v>2404</v>
      </c>
      <c r="H33926" s="31">
        <v>4</v>
      </c>
    </row>
    <row r="33927" spans="1:8">
      <c r="A33927" s="32">
        <v>44629</v>
      </c>
      <c r="B33927" s="1" t="s">
        <v>48</v>
      </c>
      <c r="C33927">
        <v>13709</v>
      </c>
      <c r="D33927">
        <v>190555</v>
      </c>
      <c r="E33927" s="31">
        <v>11780</v>
      </c>
      <c r="F33927">
        <v>89</v>
      </c>
      <c r="G33927" s="31">
        <v>1840</v>
      </c>
      <c r="H33927" s="31">
        <v>4</v>
      </c>
    </row>
    <row r="33928" spans="1:8">
      <c r="A33928" s="32">
        <v>44629</v>
      </c>
      <c r="B33928" s="1" t="s">
        <v>49</v>
      </c>
      <c r="C33928">
        <v>256765</v>
      </c>
      <c r="D33928">
        <v>2076810</v>
      </c>
      <c r="E33928" s="31">
        <v>218927</v>
      </c>
      <c r="F33928">
        <v>1030</v>
      </c>
      <c r="G33928" s="31">
        <v>30742</v>
      </c>
      <c r="H33928" s="31">
        <v>18</v>
      </c>
    </row>
    <row r="33929" spans="1:8">
      <c r="A33929" s="32">
        <v>44629</v>
      </c>
      <c r="B33929" s="1" t="s">
        <v>50</v>
      </c>
      <c r="C33929">
        <v>26238</v>
      </c>
      <c r="D33929">
        <v>197232</v>
      </c>
      <c r="E33929" s="31">
        <v>20393</v>
      </c>
      <c r="F33929">
        <v>68</v>
      </c>
      <c r="G33929" s="31">
        <v>2859</v>
      </c>
      <c r="H33929" s="31">
        <v>2</v>
      </c>
    </row>
    <row r="33930" spans="1:8">
      <c r="A33930" s="32">
        <v>44629</v>
      </c>
      <c r="B33930" s="1" t="s">
        <v>51</v>
      </c>
      <c r="C33930">
        <v>27922</v>
      </c>
      <c r="D33930">
        <v>287047</v>
      </c>
      <c r="E33930" s="31">
        <v>25179</v>
      </c>
      <c r="F33930">
        <v>111</v>
      </c>
      <c r="G33930" s="31">
        <v>3817</v>
      </c>
      <c r="H33930" s="31">
        <v>3</v>
      </c>
    </row>
    <row r="33931" spans="1:8">
      <c r="A33931" s="32">
        <v>44629</v>
      </c>
      <c r="B33931" s="1" t="s">
        <v>52</v>
      </c>
      <c r="C33931">
        <v>54361</v>
      </c>
      <c r="D33931">
        <v>207630</v>
      </c>
      <c r="E33931" s="31">
        <v>48460</v>
      </c>
      <c r="F33931">
        <v>253</v>
      </c>
      <c r="G33931" s="31">
        <v>5648</v>
      </c>
      <c r="H33931" s="31">
        <v>9</v>
      </c>
    </row>
    <row r="33932" spans="1:8">
      <c r="A33932" s="32">
        <v>44629</v>
      </c>
      <c r="B33932" s="1" t="s">
        <v>53</v>
      </c>
      <c r="C33932">
        <v>26563</v>
      </c>
      <c r="D33932">
        <v>441808</v>
      </c>
      <c r="E33932" s="31">
        <v>23963</v>
      </c>
      <c r="F33932">
        <v>111</v>
      </c>
      <c r="G33932" s="31">
        <v>2489</v>
      </c>
      <c r="H33932" s="31">
        <v>1</v>
      </c>
    </row>
    <row r="33933" spans="1:8">
      <c r="A33933" s="32">
        <v>44629</v>
      </c>
      <c r="B33933" s="1" t="s">
        <v>54</v>
      </c>
      <c r="C33933">
        <v>20511</v>
      </c>
      <c r="D33933">
        <v>137751</v>
      </c>
      <c r="E33933" s="31">
        <v>18687</v>
      </c>
      <c r="F33933">
        <v>100</v>
      </c>
      <c r="G33933" s="31">
        <v>1790</v>
      </c>
      <c r="H33933" s="31">
        <v>0</v>
      </c>
    </row>
    <row r="33934" spans="1:8">
      <c r="A33934" s="32">
        <v>44629</v>
      </c>
      <c r="B33934" s="1" t="s">
        <v>55</v>
      </c>
      <c r="C33934">
        <v>34689</v>
      </c>
      <c r="D33934">
        <v>276864</v>
      </c>
      <c r="E33934" s="31">
        <v>30963</v>
      </c>
      <c r="F33934">
        <v>138</v>
      </c>
      <c r="G33934" s="31">
        <v>3200</v>
      </c>
      <c r="H33934" s="31">
        <v>2</v>
      </c>
    </row>
    <row r="33935" spans="1:8">
      <c r="A33935" s="32">
        <v>44629</v>
      </c>
      <c r="B33935" s="1" t="s">
        <v>56</v>
      </c>
      <c r="C33935">
        <v>106661</v>
      </c>
      <c r="D33935">
        <v>610952</v>
      </c>
      <c r="E33935" s="31">
        <v>99816</v>
      </c>
      <c r="F33935">
        <v>430</v>
      </c>
      <c r="G33935" s="31">
        <v>6416</v>
      </c>
      <c r="H33935" s="31">
        <v>18</v>
      </c>
    </row>
    <row r="33936" spans="1:8">
      <c r="A33936" s="32">
        <v>44630</v>
      </c>
      <c r="B33936" s="1" t="s">
        <v>7</v>
      </c>
      <c r="C33936">
        <v>190266</v>
      </c>
      <c r="D33936">
        <v>1722551</v>
      </c>
      <c r="E33936" s="31">
        <v>168559</v>
      </c>
      <c r="F33936">
        <v>1844</v>
      </c>
      <c r="G33936" s="31">
        <v>19822</v>
      </c>
      <c r="H33936" s="31">
        <v>9</v>
      </c>
    </row>
    <row r="33937" spans="1:8">
      <c r="A33937" s="32">
        <v>44630</v>
      </c>
      <c r="B33937" s="1" t="s">
        <v>11</v>
      </c>
      <c r="C33937">
        <v>25755</v>
      </c>
      <c r="D33937">
        <v>174697</v>
      </c>
      <c r="E33937" s="31">
        <v>21968</v>
      </c>
      <c r="F33937">
        <v>75</v>
      </c>
      <c r="G33937" s="31">
        <v>3712</v>
      </c>
      <c r="H33937" s="31">
        <v>0</v>
      </c>
    </row>
    <row r="33938" spans="1:8">
      <c r="A33938" s="32">
        <v>44630</v>
      </c>
      <c r="B33938" s="1" t="s">
        <v>12</v>
      </c>
      <c r="C33938">
        <v>13149</v>
      </c>
      <c r="D33938">
        <v>192965</v>
      </c>
      <c r="E33938" s="31">
        <v>10622</v>
      </c>
      <c r="F33938">
        <v>64</v>
      </c>
      <c r="G33938" s="31">
        <v>2738</v>
      </c>
      <c r="H33938" s="31">
        <v>1</v>
      </c>
    </row>
    <row r="33939" spans="1:8">
      <c r="A33939" s="32">
        <v>44630</v>
      </c>
      <c r="B33939" s="1" t="s">
        <v>13</v>
      </c>
      <c r="C33939">
        <v>46893</v>
      </c>
      <c r="D33939">
        <v>414827</v>
      </c>
      <c r="E33939" s="31">
        <v>39768</v>
      </c>
      <c r="F33939">
        <v>157</v>
      </c>
      <c r="G33939" s="31">
        <v>6281</v>
      </c>
      <c r="H33939" s="31">
        <v>10</v>
      </c>
    </row>
    <row r="33940" spans="1:8">
      <c r="A33940" s="32">
        <v>44630</v>
      </c>
      <c r="B33940" s="1" t="s">
        <v>14</v>
      </c>
      <c r="C33940">
        <v>11723</v>
      </c>
      <c r="D33940">
        <v>46052</v>
      </c>
      <c r="E33940" s="31">
        <v>9760</v>
      </c>
      <c r="F33940">
        <v>40</v>
      </c>
      <c r="G33940" s="31">
        <v>1923</v>
      </c>
      <c r="H33940" s="31">
        <v>0</v>
      </c>
    </row>
    <row r="33941" spans="1:8">
      <c r="A33941" s="32">
        <v>44630</v>
      </c>
      <c r="B33941" s="1" t="s">
        <v>15</v>
      </c>
      <c r="C33941">
        <v>13746</v>
      </c>
      <c r="D33941">
        <v>160277</v>
      </c>
      <c r="E33941" s="31">
        <v>11424</v>
      </c>
      <c r="F33941">
        <v>75</v>
      </c>
      <c r="G33941" s="31">
        <v>2247</v>
      </c>
      <c r="H33941" s="31">
        <v>2</v>
      </c>
    </row>
    <row r="33942" spans="1:8">
      <c r="A33942" s="32">
        <v>44630</v>
      </c>
      <c r="B33942" s="1" t="s">
        <v>16</v>
      </c>
      <c r="C33942">
        <v>27975</v>
      </c>
      <c r="D33942">
        <v>632311</v>
      </c>
      <c r="E33942" s="31">
        <v>24315</v>
      </c>
      <c r="F33942">
        <v>189</v>
      </c>
      <c r="G33942" s="31">
        <v>3471</v>
      </c>
      <c r="H33942" s="31">
        <v>5</v>
      </c>
    </row>
    <row r="33943" spans="1:8">
      <c r="A33943" s="32">
        <v>44630</v>
      </c>
      <c r="B33943" s="1" t="s">
        <v>17</v>
      </c>
      <c r="C33943">
        <v>86750</v>
      </c>
      <c r="D33943">
        <v>44315</v>
      </c>
      <c r="E33943" s="31">
        <v>77349</v>
      </c>
      <c r="F33943">
        <v>333</v>
      </c>
      <c r="G33943" s="31">
        <v>9068</v>
      </c>
      <c r="H33943" s="31">
        <v>12</v>
      </c>
    </row>
    <row r="33944" spans="1:8">
      <c r="A33944" s="32">
        <v>44630</v>
      </c>
      <c r="B33944" s="1" t="s">
        <v>18</v>
      </c>
      <c r="C33944">
        <v>51285</v>
      </c>
      <c r="D33944">
        <v>637198</v>
      </c>
      <c r="E33944" s="31">
        <v>44569</v>
      </c>
      <c r="F33944">
        <v>220</v>
      </c>
      <c r="G33944" s="31">
        <v>6496</v>
      </c>
      <c r="H33944" s="31">
        <v>5</v>
      </c>
    </row>
    <row r="33945" spans="1:8">
      <c r="A33945" s="32">
        <v>44630</v>
      </c>
      <c r="B33945" s="1" t="s">
        <v>19</v>
      </c>
      <c r="C33945">
        <v>57925</v>
      </c>
      <c r="D33945">
        <v>503540</v>
      </c>
      <c r="E33945" s="31">
        <v>52220</v>
      </c>
      <c r="F33945">
        <v>265</v>
      </c>
      <c r="G33945" s="31">
        <v>5440</v>
      </c>
      <c r="H33945" s="31">
        <v>4</v>
      </c>
    </row>
    <row r="33946" spans="1:8">
      <c r="A33946" s="32">
        <v>44630</v>
      </c>
      <c r="B33946" s="1" t="s">
        <v>20</v>
      </c>
      <c r="C33946">
        <v>354414</v>
      </c>
      <c r="D33946">
        <v>2282421</v>
      </c>
      <c r="E33946" s="31">
        <v>322504</v>
      </c>
      <c r="F33946">
        <v>1234</v>
      </c>
      <c r="G33946" s="31">
        <v>30676</v>
      </c>
      <c r="H33946" s="31">
        <v>48</v>
      </c>
    </row>
    <row r="33947" spans="1:8">
      <c r="A33947" s="32">
        <v>44630</v>
      </c>
      <c r="B33947" s="1" t="s">
        <v>21</v>
      </c>
      <c r="C33947">
        <v>302852</v>
      </c>
      <c r="D33947">
        <v>1686076</v>
      </c>
      <c r="E33947" s="31">
        <v>273172</v>
      </c>
      <c r="F33947">
        <v>1476</v>
      </c>
      <c r="G33947" s="31">
        <v>24369</v>
      </c>
      <c r="H33947" s="31">
        <v>22</v>
      </c>
    </row>
    <row r="33948" spans="1:8">
      <c r="A33948" s="32">
        <v>44630</v>
      </c>
      <c r="B33948" s="1" t="s">
        <v>22</v>
      </c>
      <c r="C33948">
        <v>1096599</v>
      </c>
      <c r="D33948">
        <v>5655053</v>
      </c>
      <c r="E33948" s="31">
        <v>954774</v>
      </c>
      <c r="F33948">
        <v>3897</v>
      </c>
      <c r="G33948" s="31">
        <v>137928</v>
      </c>
      <c r="H33948" s="31">
        <v>64</v>
      </c>
    </row>
    <row r="33949" spans="1:8">
      <c r="A33949" s="32">
        <v>44630</v>
      </c>
      <c r="B33949" s="1" t="s">
        <v>23</v>
      </c>
      <c r="C33949">
        <v>511171</v>
      </c>
      <c r="D33949">
        <v>2180686</v>
      </c>
      <c r="E33949" s="31">
        <v>464020</v>
      </c>
      <c r="F33949">
        <v>1837</v>
      </c>
      <c r="G33949" s="31">
        <v>45314</v>
      </c>
      <c r="H33949" s="31">
        <v>82</v>
      </c>
    </row>
    <row r="33950" spans="1:8">
      <c r="A33950" s="32">
        <v>44630</v>
      </c>
      <c r="B33950" s="1" t="s">
        <v>24</v>
      </c>
      <c r="C33950">
        <v>32983</v>
      </c>
      <c r="D33950">
        <v>481939</v>
      </c>
      <c r="E33950" s="31">
        <v>29957</v>
      </c>
      <c r="F33950">
        <v>80</v>
      </c>
      <c r="G33950" s="31">
        <v>2946</v>
      </c>
      <c r="H33950" s="31">
        <v>3</v>
      </c>
    </row>
    <row r="33951" spans="1:8">
      <c r="A33951" s="32">
        <v>44630</v>
      </c>
      <c r="B33951" s="1" t="s">
        <v>25</v>
      </c>
      <c r="C33951">
        <v>22201</v>
      </c>
      <c r="D33951">
        <v>196780</v>
      </c>
      <c r="E33951" s="31">
        <v>16401</v>
      </c>
      <c r="F33951">
        <v>68</v>
      </c>
      <c r="G33951" s="31">
        <v>5732</v>
      </c>
      <c r="H33951" s="31">
        <v>4</v>
      </c>
    </row>
    <row r="33952" spans="1:8">
      <c r="A33952" s="32">
        <v>44630</v>
      </c>
      <c r="B33952" s="1" t="s">
        <v>26</v>
      </c>
      <c r="C33952">
        <v>28728</v>
      </c>
      <c r="D33952">
        <v>308575</v>
      </c>
      <c r="E33952" s="31">
        <v>25212</v>
      </c>
      <c r="F33952">
        <v>178</v>
      </c>
      <c r="G33952" s="31">
        <v>3319</v>
      </c>
      <c r="H33952" s="31">
        <v>4</v>
      </c>
    </row>
    <row r="33953" spans="1:8">
      <c r="A33953" s="32">
        <v>44630</v>
      </c>
      <c r="B33953" s="1" t="s">
        <v>27</v>
      </c>
      <c r="C33953">
        <v>16375</v>
      </c>
      <c r="D33953">
        <v>236552</v>
      </c>
      <c r="E33953" s="31">
        <v>14014</v>
      </c>
      <c r="F33953">
        <v>40</v>
      </c>
      <c r="G33953" s="31">
        <v>2321</v>
      </c>
      <c r="H33953" s="31">
        <v>2</v>
      </c>
    </row>
    <row r="33954" spans="1:8">
      <c r="A33954" s="32">
        <v>44630</v>
      </c>
      <c r="B33954" s="1" t="s">
        <v>28</v>
      </c>
      <c r="C33954">
        <v>18858</v>
      </c>
      <c r="D33954">
        <v>207892</v>
      </c>
      <c r="E33954" s="31">
        <v>17065</v>
      </c>
      <c r="F33954">
        <v>57</v>
      </c>
      <c r="G33954" s="31">
        <v>1751</v>
      </c>
      <c r="H33954" s="31">
        <v>1</v>
      </c>
    </row>
    <row r="33955" spans="1:8">
      <c r="A33955" s="32">
        <v>44630</v>
      </c>
      <c r="B33955" s="1" t="s">
        <v>29</v>
      </c>
      <c r="C33955">
        <v>34601</v>
      </c>
      <c r="D33955">
        <v>528455</v>
      </c>
      <c r="E33955" s="31">
        <v>30013</v>
      </c>
      <c r="F33955">
        <v>156</v>
      </c>
      <c r="G33955" s="31">
        <v>4152</v>
      </c>
      <c r="H33955" s="31">
        <v>3</v>
      </c>
    </row>
    <row r="33956" spans="1:8">
      <c r="A33956" s="32">
        <v>44630</v>
      </c>
      <c r="B33956" s="1" t="s">
        <v>30</v>
      </c>
      <c r="C33956">
        <v>59087</v>
      </c>
      <c r="D33956">
        <v>679632</v>
      </c>
      <c r="E33956" s="31">
        <v>53340</v>
      </c>
      <c r="F33956">
        <v>293</v>
      </c>
      <c r="G33956" s="31">
        <v>4836</v>
      </c>
      <c r="H33956" s="31">
        <v>5</v>
      </c>
    </row>
    <row r="33957" spans="1:8">
      <c r="A33957" s="32">
        <v>44630</v>
      </c>
      <c r="B33957" s="1" t="s">
        <v>31</v>
      </c>
      <c r="C33957">
        <v>101071</v>
      </c>
      <c r="D33957">
        <v>994882</v>
      </c>
      <c r="E33957" s="31">
        <v>88429</v>
      </c>
      <c r="F33957">
        <v>363</v>
      </c>
      <c r="G33957" s="31">
        <v>11501</v>
      </c>
      <c r="H33957" s="31">
        <v>3</v>
      </c>
    </row>
    <row r="33958" spans="1:8">
      <c r="A33958" s="32">
        <v>44630</v>
      </c>
      <c r="B33958" s="1" t="s">
        <v>32</v>
      </c>
      <c r="C33958">
        <v>356535</v>
      </c>
      <c r="D33958">
        <v>2161921</v>
      </c>
      <c r="E33958" s="31">
        <v>320346</v>
      </c>
      <c r="F33958">
        <v>1785</v>
      </c>
      <c r="G33958" s="31">
        <v>34404</v>
      </c>
      <c r="H33958" s="31">
        <v>42</v>
      </c>
    </row>
    <row r="33959" spans="1:8">
      <c r="A33959" s="32">
        <v>44630</v>
      </c>
      <c r="B33959" s="1" t="s">
        <v>33</v>
      </c>
      <c r="C33959">
        <v>46517</v>
      </c>
      <c r="D33959">
        <v>381621</v>
      </c>
      <c r="E33959" s="31">
        <v>42918</v>
      </c>
      <c r="F33959">
        <v>256</v>
      </c>
      <c r="G33959" s="31">
        <v>4652</v>
      </c>
      <c r="H33959" s="31">
        <v>6</v>
      </c>
    </row>
    <row r="33960" spans="1:8">
      <c r="A33960" s="32">
        <v>44630</v>
      </c>
      <c r="B33960" s="1" t="s">
        <v>34</v>
      </c>
      <c r="C33960">
        <v>56904</v>
      </c>
      <c r="D33960">
        <v>467714</v>
      </c>
      <c r="E33960" s="31">
        <v>49082</v>
      </c>
      <c r="F33960">
        <v>161</v>
      </c>
      <c r="G33960" s="31">
        <v>7661</v>
      </c>
      <c r="H33960" s="31">
        <v>3</v>
      </c>
    </row>
    <row r="33961" spans="1:8">
      <c r="A33961" s="32">
        <v>44630</v>
      </c>
      <c r="B33961" s="1" t="s">
        <v>35</v>
      </c>
      <c r="C33961">
        <v>136964</v>
      </c>
      <c r="D33961">
        <v>678874</v>
      </c>
      <c r="E33961" s="31">
        <v>123342</v>
      </c>
      <c r="F33961">
        <v>516</v>
      </c>
      <c r="G33961" s="31">
        <v>11817</v>
      </c>
      <c r="H33961" s="31">
        <v>52</v>
      </c>
    </row>
    <row r="33962" spans="1:8">
      <c r="A33962" s="32">
        <v>44630</v>
      </c>
      <c r="B33962" s="1" t="s">
        <v>36</v>
      </c>
      <c r="C33962">
        <v>714281</v>
      </c>
      <c r="D33962">
        <v>5822677</v>
      </c>
      <c r="E33962" s="31">
        <v>636465</v>
      </c>
      <c r="F33962">
        <v>4236</v>
      </c>
      <c r="G33962" s="31">
        <v>73510</v>
      </c>
      <c r="H33962" s="31">
        <v>715</v>
      </c>
    </row>
    <row r="33963" spans="1:8">
      <c r="A33963" s="32">
        <v>44630</v>
      </c>
      <c r="B33963" s="1" t="s">
        <v>37</v>
      </c>
      <c r="C33963">
        <v>289616</v>
      </c>
      <c r="D33963">
        <v>1277363</v>
      </c>
      <c r="E33963" s="31">
        <v>261340</v>
      </c>
      <c r="F33963">
        <v>1955</v>
      </c>
      <c r="G33963" s="31">
        <v>26340</v>
      </c>
      <c r="H33963" s="31">
        <v>30</v>
      </c>
    </row>
    <row r="33964" spans="1:8">
      <c r="A33964" s="32">
        <v>44630</v>
      </c>
      <c r="B33964" s="1" t="s">
        <v>38</v>
      </c>
      <c r="C33964">
        <v>64645</v>
      </c>
      <c r="D33964">
        <v>418653</v>
      </c>
      <c r="E33964" s="31">
        <v>51110</v>
      </c>
      <c r="F33964">
        <v>306</v>
      </c>
      <c r="G33964" s="31">
        <v>13229</v>
      </c>
      <c r="H33964" s="31">
        <v>19</v>
      </c>
    </row>
    <row r="33965" spans="1:8">
      <c r="A33965" s="32">
        <v>44630</v>
      </c>
      <c r="B33965" s="1" t="s">
        <v>39</v>
      </c>
      <c r="C33965">
        <v>24856</v>
      </c>
      <c r="D33965">
        <v>125119</v>
      </c>
      <c r="E33965" s="31">
        <v>23525</v>
      </c>
      <c r="F33965">
        <v>106</v>
      </c>
      <c r="G33965" s="31">
        <v>1068</v>
      </c>
      <c r="H33965" s="31">
        <v>4</v>
      </c>
    </row>
    <row r="33966" spans="1:8">
      <c r="A33966" s="32">
        <v>44630</v>
      </c>
      <c r="B33966" s="1" t="s">
        <v>40</v>
      </c>
      <c r="C33966">
        <v>7578</v>
      </c>
      <c r="D33966">
        <v>273745</v>
      </c>
      <c r="E33966" s="31">
        <v>6604</v>
      </c>
      <c r="F33966">
        <v>10</v>
      </c>
      <c r="G33966" s="31">
        <v>870</v>
      </c>
      <c r="H33966" s="31">
        <v>0</v>
      </c>
    </row>
    <row r="33967" spans="1:8">
      <c r="A33967" s="32">
        <v>44630</v>
      </c>
      <c r="B33967" s="1" t="s">
        <v>41</v>
      </c>
      <c r="C33967">
        <v>7385</v>
      </c>
      <c r="D33967">
        <v>122915</v>
      </c>
      <c r="E33967" s="31">
        <v>6421</v>
      </c>
      <c r="F33967">
        <v>8</v>
      </c>
      <c r="G33967" s="31">
        <v>956</v>
      </c>
      <c r="H33967" s="31">
        <v>0</v>
      </c>
    </row>
    <row r="33968" spans="1:8">
      <c r="A33968" s="32">
        <v>44630</v>
      </c>
      <c r="B33968" s="1" t="s">
        <v>42</v>
      </c>
      <c r="C33968">
        <v>54197</v>
      </c>
      <c r="D33968">
        <v>437779</v>
      </c>
      <c r="E33968" s="31">
        <v>44862</v>
      </c>
      <c r="F33968">
        <v>212</v>
      </c>
      <c r="G33968" s="31">
        <v>4589</v>
      </c>
      <c r="H33968" s="31">
        <v>11</v>
      </c>
    </row>
    <row r="33969" spans="1:8">
      <c r="A33969" s="32">
        <v>44630</v>
      </c>
      <c r="B33969" s="1" t="s">
        <v>43</v>
      </c>
      <c r="C33969">
        <v>80234</v>
      </c>
      <c r="D33969">
        <v>1447855</v>
      </c>
      <c r="E33969" s="31">
        <v>71435</v>
      </c>
      <c r="F33969">
        <v>423</v>
      </c>
      <c r="G33969" s="31">
        <v>8376</v>
      </c>
      <c r="H33969" s="31">
        <v>6</v>
      </c>
    </row>
    <row r="33970" spans="1:8">
      <c r="A33970" s="32">
        <v>44630</v>
      </c>
      <c r="B33970" s="1" t="s">
        <v>44</v>
      </c>
      <c r="C33970">
        <v>24095</v>
      </c>
      <c r="D33970">
        <v>440054</v>
      </c>
      <c r="E33970" s="31">
        <v>21036</v>
      </c>
      <c r="F33970">
        <v>148</v>
      </c>
      <c r="G33970" s="31">
        <v>2911</v>
      </c>
      <c r="H33970" s="31">
        <v>4</v>
      </c>
    </row>
    <row r="33971" spans="1:8">
      <c r="A33971" s="32">
        <v>44630</v>
      </c>
      <c r="B33971" s="1" t="s">
        <v>45</v>
      </c>
      <c r="C33971">
        <v>13236</v>
      </c>
      <c r="D33971">
        <v>164839</v>
      </c>
      <c r="E33971" s="31">
        <v>11429</v>
      </c>
      <c r="F33971">
        <v>76</v>
      </c>
      <c r="G33971" s="31">
        <v>1735</v>
      </c>
      <c r="H33971" s="31">
        <v>5</v>
      </c>
    </row>
    <row r="33972" spans="1:8">
      <c r="A33972" s="32">
        <v>44630</v>
      </c>
      <c r="B33972" s="1" t="s">
        <v>46</v>
      </c>
      <c r="C33972">
        <v>22527</v>
      </c>
      <c r="D33972">
        <v>206969</v>
      </c>
      <c r="E33972" s="31">
        <v>19181</v>
      </c>
      <c r="F33972">
        <v>87</v>
      </c>
      <c r="G33972" s="31">
        <v>3259</v>
      </c>
      <c r="H33972" s="31">
        <v>8</v>
      </c>
    </row>
    <row r="33973" spans="1:8">
      <c r="A33973" s="32">
        <v>44630</v>
      </c>
      <c r="B33973" s="1" t="s">
        <v>47</v>
      </c>
      <c r="C33973">
        <v>19724</v>
      </c>
      <c r="D33973">
        <v>266492</v>
      </c>
      <c r="E33973" s="31">
        <v>17122</v>
      </c>
      <c r="F33973">
        <v>122</v>
      </c>
      <c r="G33973" s="31">
        <v>2480</v>
      </c>
      <c r="H33973" s="31">
        <v>4</v>
      </c>
    </row>
    <row r="33974" spans="1:8">
      <c r="A33974" s="32">
        <v>44630</v>
      </c>
      <c r="B33974" s="1" t="s">
        <v>48</v>
      </c>
      <c r="C33974">
        <v>13915</v>
      </c>
      <c r="D33974">
        <v>190953</v>
      </c>
      <c r="E33974" s="31">
        <v>11988</v>
      </c>
      <c r="F33974">
        <v>90</v>
      </c>
      <c r="G33974" s="31">
        <v>1837</v>
      </c>
      <c r="H33974" s="31">
        <v>2</v>
      </c>
    </row>
    <row r="33975" spans="1:8">
      <c r="A33975" s="32">
        <v>44630</v>
      </c>
      <c r="B33975" s="1" t="s">
        <v>49</v>
      </c>
      <c r="C33975">
        <v>259641</v>
      </c>
      <c r="D33975">
        <v>2085701</v>
      </c>
      <c r="E33975" s="31">
        <v>221001</v>
      </c>
      <c r="F33975">
        <v>1038</v>
      </c>
      <c r="G33975" s="31">
        <v>31382</v>
      </c>
      <c r="H33975" s="31">
        <v>15</v>
      </c>
    </row>
    <row r="33976" spans="1:8">
      <c r="A33976" s="32">
        <v>44630</v>
      </c>
      <c r="B33976" s="1" t="s">
        <v>50</v>
      </c>
      <c r="C33976">
        <v>26557</v>
      </c>
      <c r="D33976">
        <v>198211</v>
      </c>
      <c r="E33976" s="31">
        <v>20666</v>
      </c>
      <c r="F33976">
        <v>68</v>
      </c>
      <c r="G33976" s="31">
        <v>2955</v>
      </c>
      <c r="H33976" s="31">
        <v>1</v>
      </c>
    </row>
    <row r="33977" spans="1:8">
      <c r="A33977" s="32">
        <v>44630</v>
      </c>
      <c r="B33977" s="1" t="s">
        <v>51</v>
      </c>
      <c r="C33977">
        <v>28251</v>
      </c>
      <c r="D33977">
        <v>288563</v>
      </c>
      <c r="E33977" s="31">
        <v>25564</v>
      </c>
      <c r="F33977">
        <v>111</v>
      </c>
      <c r="G33977" s="31">
        <v>3789</v>
      </c>
      <c r="H33977" s="31">
        <v>3</v>
      </c>
    </row>
    <row r="33978" spans="1:8">
      <c r="A33978" s="32">
        <v>44630</v>
      </c>
      <c r="B33978" s="1" t="s">
        <v>52</v>
      </c>
      <c r="C33978">
        <v>55079</v>
      </c>
      <c r="D33978">
        <v>209143</v>
      </c>
      <c r="E33978" s="31">
        <v>49544</v>
      </c>
      <c r="F33978">
        <v>255</v>
      </c>
      <c r="G33978" s="31">
        <v>5280</v>
      </c>
      <c r="H33978" s="31">
        <v>9</v>
      </c>
    </row>
    <row r="33979" spans="1:8">
      <c r="A33979" s="32">
        <v>44630</v>
      </c>
      <c r="B33979" s="1" t="s">
        <v>53</v>
      </c>
      <c r="C33979">
        <v>26854</v>
      </c>
      <c r="D33979">
        <v>444282</v>
      </c>
      <c r="E33979" s="31">
        <v>24326</v>
      </c>
      <c r="F33979">
        <v>111</v>
      </c>
      <c r="G33979" s="31">
        <v>2417</v>
      </c>
      <c r="H33979" s="31">
        <v>1</v>
      </c>
    </row>
    <row r="33980" spans="1:8">
      <c r="A33980" s="32">
        <v>44630</v>
      </c>
      <c r="B33980" s="1" t="s">
        <v>54</v>
      </c>
      <c r="C33980">
        <v>20511</v>
      </c>
      <c r="D33980">
        <v>137751</v>
      </c>
      <c r="E33980" s="31">
        <v>18687</v>
      </c>
      <c r="F33980">
        <v>100</v>
      </c>
      <c r="G33980" s="31">
        <v>1790</v>
      </c>
      <c r="H33980" s="31">
        <v>0</v>
      </c>
    </row>
    <row r="33981" spans="1:8">
      <c r="A33981" s="32">
        <v>44630</v>
      </c>
      <c r="B33981" s="1" t="s">
        <v>55</v>
      </c>
      <c r="C33981">
        <v>35025</v>
      </c>
      <c r="D33981">
        <v>278206</v>
      </c>
      <c r="E33981" s="31">
        <v>31417</v>
      </c>
      <c r="F33981">
        <v>138</v>
      </c>
      <c r="G33981" s="31">
        <v>3134</v>
      </c>
      <c r="H33981" s="31">
        <v>4</v>
      </c>
    </row>
    <row r="33982" spans="1:8">
      <c r="A33982" s="32">
        <v>44630</v>
      </c>
      <c r="B33982" s="1" t="s">
        <v>56</v>
      </c>
      <c r="C33982">
        <v>107310</v>
      </c>
      <c r="D33982">
        <v>616823</v>
      </c>
      <c r="E33982" s="31">
        <v>100623</v>
      </c>
      <c r="F33982">
        <v>430</v>
      </c>
      <c r="G33982" s="31">
        <v>6252</v>
      </c>
      <c r="H33982" s="31">
        <v>19</v>
      </c>
    </row>
    <row r="33983" spans="1:8">
      <c r="A33983" s="32">
        <v>44631</v>
      </c>
      <c r="B33983" s="1" t="s">
        <v>7</v>
      </c>
      <c r="C33983">
        <v>191910</v>
      </c>
      <c r="D33983">
        <v>1729340</v>
      </c>
      <c r="E33983" s="31">
        <v>171110</v>
      </c>
      <c r="F33983">
        <v>1851</v>
      </c>
      <c r="G33983" s="31">
        <v>19863</v>
      </c>
      <c r="H33983" s="31">
        <v>7</v>
      </c>
    </row>
    <row r="33984" spans="1:8">
      <c r="A33984" s="32">
        <v>44631</v>
      </c>
      <c r="B33984" s="1" t="s">
        <v>11</v>
      </c>
      <c r="C33984">
        <v>26343</v>
      </c>
      <c r="D33984">
        <v>175924</v>
      </c>
      <c r="E33984" s="31">
        <v>22355</v>
      </c>
      <c r="F33984">
        <v>75</v>
      </c>
      <c r="G33984" s="31">
        <v>3913</v>
      </c>
      <c r="H33984" s="31">
        <v>0</v>
      </c>
    </row>
    <row r="33985" spans="1:8">
      <c r="A33985" s="32">
        <v>44631</v>
      </c>
      <c r="B33985" s="1" t="s">
        <v>12</v>
      </c>
      <c r="C33985">
        <v>13687</v>
      </c>
      <c r="D33985">
        <v>196332</v>
      </c>
      <c r="E33985" s="31">
        <v>10855</v>
      </c>
      <c r="F33985">
        <v>64</v>
      </c>
      <c r="G33985" s="31">
        <v>2768</v>
      </c>
      <c r="H33985" s="31">
        <v>1</v>
      </c>
    </row>
    <row r="33986" spans="1:8">
      <c r="A33986" s="32">
        <v>44631</v>
      </c>
      <c r="B33986" s="1" t="s">
        <v>13</v>
      </c>
      <c r="C33986">
        <v>47500</v>
      </c>
      <c r="D33986">
        <v>417467</v>
      </c>
      <c r="E33986" s="31">
        <v>40694</v>
      </c>
      <c r="F33986">
        <v>157</v>
      </c>
      <c r="G33986" s="31">
        <v>6044</v>
      </c>
      <c r="H33986" s="31">
        <v>9</v>
      </c>
    </row>
    <row r="33987" spans="1:8">
      <c r="A33987" s="32">
        <v>44631</v>
      </c>
      <c r="B33987" s="1" t="s">
        <v>14</v>
      </c>
      <c r="C33987">
        <v>11913</v>
      </c>
      <c r="D33987">
        <v>46238</v>
      </c>
      <c r="E33987" s="31">
        <v>10075</v>
      </c>
      <c r="F33987">
        <v>40</v>
      </c>
      <c r="G33987" s="31">
        <v>1798</v>
      </c>
      <c r="H33987" s="31">
        <v>0</v>
      </c>
    </row>
    <row r="33988" spans="1:8">
      <c r="A33988" s="32">
        <v>44631</v>
      </c>
      <c r="B33988" s="1" t="s">
        <v>15</v>
      </c>
      <c r="C33988">
        <v>13964</v>
      </c>
      <c r="D33988">
        <v>160764</v>
      </c>
      <c r="E33988" s="31">
        <v>11680</v>
      </c>
      <c r="F33988">
        <v>75</v>
      </c>
      <c r="G33988" s="31">
        <v>2209</v>
      </c>
      <c r="H33988" s="31">
        <v>2</v>
      </c>
    </row>
    <row r="33989" spans="1:8">
      <c r="A33989" s="32">
        <v>44631</v>
      </c>
      <c r="B33989" s="1" t="s">
        <v>16</v>
      </c>
      <c r="C33989">
        <v>28381</v>
      </c>
      <c r="D33989">
        <v>634721</v>
      </c>
      <c r="E33989" s="31">
        <v>24597</v>
      </c>
      <c r="F33989">
        <v>189</v>
      </c>
      <c r="G33989" s="31">
        <v>3595</v>
      </c>
      <c r="H33989" s="31">
        <v>4</v>
      </c>
    </row>
    <row r="33990" spans="1:8">
      <c r="A33990" s="32">
        <v>44631</v>
      </c>
      <c r="B33990" s="1" t="s">
        <v>17</v>
      </c>
      <c r="C33990">
        <v>88416</v>
      </c>
      <c r="D33990">
        <v>44315</v>
      </c>
      <c r="E33990" s="31">
        <v>78740</v>
      </c>
      <c r="F33990">
        <v>337</v>
      </c>
      <c r="G33990" s="31">
        <v>9339</v>
      </c>
      <c r="H33990" s="31">
        <v>13</v>
      </c>
    </row>
    <row r="33991" spans="1:8">
      <c r="A33991" s="32">
        <v>44631</v>
      </c>
      <c r="B33991" s="1" t="s">
        <v>18</v>
      </c>
      <c r="C33991">
        <v>51767</v>
      </c>
      <c r="D33991">
        <v>638210</v>
      </c>
      <c r="E33991" s="31">
        <v>45430</v>
      </c>
      <c r="F33991">
        <v>222</v>
      </c>
      <c r="G33991" s="31">
        <v>6115</v>
      </c>
      <c r="H33991" s="31">
        <v>4</v>
      </c>
    </row>
    <row r="33992" spans="1:8">
      <c r="A33992" s="32">
        <v>44631</v>
      </c>
      <c r="B33992" s="1" t="s">
        <v>19</v>
      </c>
      <c r="C33992">
        <v>58600</v>
      </c>
      <c r="D33992">
        <v>506486</v>
      </c>
      <c r="E33992" s="31">
        <v>52773</v>
      </c>
      <c r="F33992">
        <v>268</v>
      </c>
      <c r="G33992" s="31">
        <v>5559</v>
      </c>
      <c r="H33992" s="31">
        <v>5</v>
      </c>
    </row>
    <row r="33993" spans="1:8">
      <c r="A33993" s="32">
        <v>44631</v>
      </c>
      <c r="B33993" s="1" t="s">
        <v>20</v>
      </c>
      <c r="C33993">
        <v>359206</v>
      </c>
      <c r="D33993">
        <v>2291395</v>
      </c>
      <c r="E33993" s="31">
        <v>326413</v>
      </c>
      <c r="F33993">
        <v>1235</v>
      </c>
      <c r="G33993" s="31">
        <v>31558</v>
      </c>
      <c r="H33993" s="31">
        <v>49</v>
      </c>
    </row>
    <row r="33994" spans="1:8">
      <c r="A33994" s="32">
        <v>44631</v>
      </c>
      <c r="B33994" s="1" t="s">
        <v>21</v>
      </c>
      <c r="C33994">
        <v>306196</v>
      </c>
      <c r="D33994">
        <v>1695646</v>
      </c>
      <c r="E33994" s="31">
        <v>277192</v>
      </c>
      <c r="F33994">
        <v>1490</v>
      </c>
      <c r="G33994" s="31">
        <v>24184</v>
      </c>
      <c r="H33994" s="31">
        <v>21</v>
      </c>
    </row>
    <row r="33995" spans="1:8">
      <c r="A33995" s="32">
        <v>44631</v>
      </c>
      <c r="B33995" s="1" t="s">
        <v>22</v>
      </c>
      <c r="C33995">
        <v>1105063</v>
      </c>
      <c r="D33995">
        <v>5673750</v>
      </c>
      <c r="E33995" s="31">
        <v>966741</v>
      </c>
      <c r="F33995">
        <v>3923</v>
      </c>
      <c r="G33995" s="31">
        <v>134399</v>
      </c>
      <c r="H33995" s="31">
        <v>58</v>
      </c>
    </row>
    <row r="33996" spans="1:8">
      <c r="A33996" s="32">
        <v>44631</v>
      </c>
      <c r="B33996" s="1" t="s">
        <v>23</v>
      </c>
      <c r="C33996">
        <v>516787</v>
      </c>
      <c r="D33996">
        <v>2180686</v>
      </c>
      <c r="E33996" s="31">
        <v>470620</v>
      </c>
      <c r="F33996">
        <v>1849</v>
      </c>
      <c r="G33996" s="31">
        <v>44318</v>
      </c>
      <c r="H33996" s="31">
        <v>78</v>
      </c>
    </row>
    <row r="33997" spans="1:8">
      <c r="A33997" s="32">
        <v>44631</v>
      </c>
      <c r="B33997" s="1" t="s">
        <v>24</v>
      </c>
      <c r="C33997">
        <v>33417</v>
      </c>
      <c r="D33997">
        <v>484153</v>
      </c>
      <c r="E33997" s="31">
        <v>30309</v>
      </c>
      <c r="F33997">
        <v>85</v>
      </c>
      <c r="G33997" s="31">
        <v>3023</v>
      </c>
      <c r="H33997" s="31">
        <v>3</v>
      </c>
    </row>
    <row r="33998" spans="1:8">
      <c r="A33998" s="32">
        <v>44631</v>
      </c>
      <c r="B33998" s="1" t="s">
        <v>25</v>
      </c>
      <c r="C33998">
        <v>22620</v>
      </c>
      <c r="D33998">
        <v>197636</v>
      </c>
      <c r="E33998" s="31">
        <v>16834</v>
      </c>
      <c r="F33998">
        <v>69</v>
      </c>
      <c r="G33998" s="31">
        <v>5717</v>
      </c>
      <c r="H33998" s="31">
        <v>4</v>
      </c>
    </row>
    <row r="33999" spans="1:8">
      <c r="A33999" s="32">
        <v>44631</v>
      </c>
      <c r="B33999" s="1" t="s">
        <v>26</v>
      </c>
      <c r="C33999">
        <v>29172</v>
      </c>
      <c r="D33999">
        <v>309875</v>
      </c>
      <c r="E33999" s="31">
        <v>25448</v>
      </c>
      <c r="F33999">
        <v>178</v>
      </c>
      <c r="G33999" s="31">
        <v>3527</v>
      </c>
      <c r="H33999" s="31">
        <v>1</v>
      </c>
    </row>
    <row r="34000" spans="1:8">
      <c r="A34000" s="32">
        <v>44631</v>
      </c>
      <c r="B34000" s="1" t="s">
        <v>27</v>
      </c>
      <c r="C34000">
        <v>16757</v>
      </c>
      <c r="D34000">
        <v>238307</v>
      </c>
      <c r="E34000" s="31">
        <v>14375</v>
      </c>
      <c r="F34000">
        <v>41</v>
      </c>
      <c r="G34000" s="31">
        <v>2341</v>
      </c>
      <c r="H34000" s="31">
        <v>1</v>
      </c>
    </row>
    <row r="34001" spans="1:8">
      <c r="A34001" s="32">
        <v>44631</v>
      </c>
      <c r="B34001" s="1" t="s">
        <v>28</v>
      </c>
      <c r="C34001">
        <v>19074</v>
      </c>
      <c r="D34001">
        <v>207892</v>
      </c>
      <c r="E34001" s="31">
        <v>17282</v>
      </c>
      <c r="F34001">
        <v>58</v>
      </c>
      <c r="G34001" s="31">
        <v>1746</v>
      </c>
      <c r="H34001" s="31">
        <v>1</v>
      </c>
    </row>
    <row r="34002" spans="1:8">
      <c r="A34002" s="32">
        <v>44631</v>
      </c>
      <c r="B34002" s="1" t="s">
        <v>29</v>
      </c>
      <c r="C34002">
        <v>34993</v>
      </c>
      <c r="D34002">
        <v>530239</v>
      </c>
      <c r="E34002" s="31">
        <v>31243</v>
      </c>
      <c r="F34002">
        <v>156</v>
      </c>
      <c r="G34002" s="31">
        <v>3344</v>
      </c>
      <c r="H34002" s="31">
        <v>3</v>
      </c>
    </row>
    <row r="34003" spans="1:8">
      <c r="A34003" s="32">
        <v>44631</v>
      </c>
      <c r="B34003" s="1" t="s">
        <v>30</v>
      </c>
      <c r="C34003">
        <v>59687</v>
      </c>
      <c r="D34003">
        <v>682387</v>
      </c>
      <c r="E34003" s="31">
        <v>53941</v>
      </c>
      <c r="F34003">
        <v>294</v>
      </c>
      <c r="G34003" s="31">
        <v>4852</v>
      </c>
      <c r="H34003" s="31">
        <v>5</v>
      </c>
    </row>
    <row r="34004" spans="1:8">
      <c r="A34004" s="32">
        <v>44631</v>
      </c>
      <c r="B34004" s="1" t="s">
        <v>31</v>
      </c>
      <c r="C34004">
        <v>102341</v>
      </c>
      <c r="D34004">
        <v>998670</v>
      </c>
      <c r="E34004" s="31">
        <v>90112</v>
      </c>
      <c r="F34004">
        <v>363</v>
      </c>
      <c r="G34004" s="31">
        <v>11140</v>
      </c>
      <c r="H34004" s="31">
        <v>3</v>
      </c>
    </row>
    <row r="34005" spans="1:8">
      <c r="A34005" s="32">
        <v>44631</v>
      </c>
      <c r="B34005" s="1" t="s">
        <v>32</v>
      </c>
      <c r="C34005">
        <v>359533</v>
      </c>
      <c r="D34005">
        <v>2174937</v>
      </c>
      <c r="E34005" s="31">
        <v>325294</v>
      </c>
      <c r="F34005">
        <v>1796</v>
      </c>
      <c r="G34005" s="31">
        <v>32443</v>
      </c>
      <c r="H34005" s="31">
        <v>40</v>
      </c>
    </row>
    <row r="34006" spans="1:8">
      <c r="A34006" s="32">
        <v>44631</v>
      </c>
      <c r="B34006" s="1" t="s">
        <v>33</v>
      </c>
      <c r="C34006">
        <v>47043</v>
      </c>
      <c r="D34006">
        <v>395473</v>
      </c>
      <c r="E34006" s="31">
        <v>43478</v>
      </c>
      <c r="F34006">
        <v>257</v>
      </c>
      <c r="G34006" s="31">
        <v>4629</v>
      </c>
      <c r="H34006" s="31">
        <v>7</v>
      </c>
    </row>
    <row r="34007" spans="1:8">
      <c r="A34007" s="32">
        <v>44631</v>
      </c>
      <c r="B34007" s="1" t="s">
        <v>34</v>
      </c>
      <c r="C34007">
        <v>57674</v>
      </c>
      <c r="D34007">
        <v>474186</v>
      </c>
      <c r="E34007" s="31">
        <v>49985</v>
      </c>
      <c r="F34007">
        <v>165</v>
      </c>
      <c r="G34007" s="31">
        <v>7524</v>
      </c>
      <c r="H34007" s="31">
        <v>3</v>
      </c>
    </row>
    <row r="34008" spans="1:8">
      <c r="A34008" s="32">
        <v>44631</v>
      </c>
      <c r="B34008" s="1" t="s">
        <v>35</v>
      </c>
      <c r="C34008">
        <v>138122</v>
      </c>
      <c r="D34008">
        <v>681376</v>
      </c>
      <c r="E34008" s="31">
        <v>125025</v>
      </c>
      <c r="F34008">
        <v>524</v>
      </c>
      <c r="G34008" s="31">
        <v>11423</v>
      </c>
      <c r="H34008" s="31">
        <v>54</v>
      </c>
    </row>
    <row r="34009" spans="1:8">
      <c r="A34009" s="32">
        <v>44631</v>
      </c>
      <c r="B34009" s="1" t="s">
        <v>36</v>
      </c>
      <c r="C34009">
        <v>719240</v>
      </c>
      <c r="D34009">
        <v>5846206</v>
      </c>
      <c r="E34009" s="31">
        <v>646248</v>
      </c>
      <c r="F34009">
        <v>4271</v>
      </c>
      <c r="G34009" s="31">
        <v>68652</v>
      </c>
      <c r="H34009" s="31">
        <v>700</v>
      </c>
    </row>
    <row r="34010" spans="1:8">
      <c r="A34010" s="32">
        <v>44631</v>
      </c>
      <c r="B34010" s="1" t="s">
        <v>37</v>
      </c>
      <c r="C34010">
        <v>292572</v>
      </c>
      <c r="D34010">
        <v>1282062</v>
      </c>
      <c r="E34010" s="31">
        <v>264297</v>
      </c>
      <c r="F34010">
        <v>1959</v>
      </c>
      <c r="G34010" s="31">
        <v>26320</v>
      </c>
      <c r="H34010" s="31">
        <v>27</v>
      </c>
    </row>
    <row r="34011" spans="1:8">
      <c r="A34011" s="32">
        <v>44631</v>
      </c>
      <c r="B34011" s="1" t="s">
        <v>38</v>
      </c>
      <c r="C34011">
        <v>65405</v>
      </c>
      <c r="D34011">
        <v>420243</v>
      </c>
      <c r="E34011" s="31">
        <v>52275</v>
      </c>
      <c r="F34011">
        <v>310</v>
      </c>
      <c r="G34011" s="31">
        <v>12820</v>
      </c>
      <c r="H34011" s="31">
        <v>20</v>
      </c>
    </row>
    <row r="34012" spans="1:8">
      <c r="A34012" s="32">
        <v>44631</v>
      </c>
      <c r="B34012" s="1" t="s">
        <v>39</v>
      </c>
      <c r="C34012">
        <v>25055</v>
      </c>
      <c r="D34012">
        <v>125807</v>
      </c>
      <c r="E34012" s="31">
        <v>23761</v>
      </c>
      <c r="F34012">
        <v>106</v>
      </c>
      <c r="G34012" s="31">
        <v>1031</v>
      </c>
      <c r="H34012" s="31">
        <v>4</v>
      </c>
    </row>
    <row r="34013" spans="1:8">
      <c r="A34013" s="32">
        <v>44631</v>
      </c>
      <c r="B34013" s="1" t="s">
        <v>40</v>
      </c>
      <c r="C34013">
        <v>7675</v>
      </c>
      <c r="D34013">
        <v>274722</v>
      </c>
      <c r="E34013" s="31">
        <v>6754</v>
      </c>
      <c r="F34013">
        <v>10</v>
      </c>
      <c r="G34013" s="31">
        <v>817</v>
      </c>
      <c r="H34013" s="31">
        <v>0</v>
      </c>
    </row>
    <row r="34014" spans="1:8">
      <c r="A34014" s="32">
        <v>44631</v>
      </c>
      <c r="B34014" s="1" t="s">
        <v>41</v>
      </c>
      <c r="C34014">
        <v>7478</v>
      </c>
      <c r="D34014">
        <v>122915</v>
      </c>
      <c r="E34014" s="31">
        <v>6522</v>
      </c>
      <c r="F34014">
        <v>8</v>
      </c>
      <c r="G34014" s="31">
        <v>948</v>
      </c>
      <c r="H34014" s="31">
        <v>0</v>
      </c>
    </row>
    <row r="34015" spans="1:8">
      <c r="A34015" s="32">
        <v>44631</v>
      </c>
      <c r="B34015" s="1" t="s">
        <v>42</v>
      </c>
      <c r="C34015">
        <v>54703</v>
      </c>
      <c r="D34015">
        <v>449702</v>
      </c>
      <c r="E34015" s="31">
        <v>49083</v>
      </c>
      <c r="F34015">
        <v>213</v>
      </c>
      <c r="G34015" s="31">
        <v>4173</v>
      </c>
      <c r="H34015" s="31">
        <v>5</v>
      </c>
    </row>
    <row r="34016" spans="1:8">
      <c r="A34016" s="32">
        <v>44631</v>
      </c>
      <c r="B34016" s="1" t="s">
        <v>43</v>
      </c>
      <c r="C34016">
        <v>81089</v>
      </c>
      <c r="D34016">
        <v>1447855</v>
      </c>
      <c r="E34016" s="31">
        <v>71791</v>
      </c>
      <c r="F34016">
        <v>423</v>
      </c>
      <c r="G34016" s="31">
        <v>8875</v>
      </c>
      <c r="H34016" s="31">
        <v>7</v>
      </c>
    </row>
    <row r="34017" spans="1:8">
      <c r="A34017" s="32">
        <v>44631</v>
      </c>
      <c r="B34017" s="1" t="s">
        <v>44</v>
      </c>
      <c r="C34017">
        <v>24345</v>
      </c>
      <c r="D34017">
        <v>440054</v>
      </c>
      <c r="E34017" s="31">
        <v>21304</v>
      </c>
      <c r="F34017">
        <v>149</v>
      </c>
      <c r="G34017" s="31">
        <v>2892</v>
      </c>
      <c r="H34017" s="31">
        <v>4</v>
      </c>
    </row>
    <row r="34018" spans="1:8">
      <c r="A34018" s="32">
        <v>44631</v>
      </c>
      <c r="B34018" s="1" t="s">
        <v>45</v>
      </c>
      <c r="C34018">
        <v>13452</v>
      </c>
      <c r="D34018">
        <v>165785</v>
      </c>
      <c r="E34018" s="31">
        <v>11701</v>
      </c>
      <c r="F34018">
        <v>77</v>
      </c>
      <c r="G34018" s="31">
        <v>1677</v>
      </c>
      <c r="H34018" s="31">
        <v>4</v>
      </c>
    </row>
    <row r="34019" spans="1:8">
      <c r="A34019" s="32">
        <v>44631</v>
      </c>
      <c r="B34019" s="1" t="s">
        <v>46</v>
      </c>
      <c r="C34019">
        <v>22955</v>
      </c>
      <c r="D34019">
        <v>208329</v>
      </c>
      <c r="E34019" s="31">
        <v>19591</v>
      </c>
      <c r="F34019">
        <v>87</v>
      </c>
      <c r="G34019" s="31">
        <v>3277</v>
      </c>
      <c r="H34019" s="31">
        <v>7</v>
      </c>
    </row>
    <row r="34020" spans="1:8">
      <c r="A34020" s="32">
        <v>44631</v>
      </c>
      <c r="B34020" s="1" t="s">
        <v>47</v>
      </c>
      <c r="C34020">
        <v>20013</v>
      </c>
      <c r="D34020">
        <v>272082</v>
      </c>
      <c r="E34020" s="31">
        <v>17461</v>
      </c>
      <c r="F34020">
        <v>122</v>
      </c>
      <c r="G34020" s="31">
        <v>2430</v>
      </c>
      <c r="H34020" s="31">
        <v>4</v>
      </c>
    </row>
    <row r="34021" spans="1:8">
      <c r="A34021" s="32">
        <v>44631</v>
      </c>
      <c r="B34021" s="1" t="s">
        <v>48</v>
      </c>
      <c r="C34021">
        <v>14138</v>
      </c>
      <c r="D34021">
        <v>191345</v>
      </c>
      <c r="E34021" s="31">
        <v>12182</v>
      </c>
      <c r="F34021">
        <v>90</v>
      </c>
      <c r="G34021" s="31">
        <v>1866</v>
      </c>
      <c r="H34021" s="31">
        <v>2</v>
      </c>
    </row>
    <row r="34022" spans="1:8">
      <c r="A34022" s="32">
        <v>44631</v>
      </c>
      <c r="B34022" s="1" t="s">
        <v>49</v>
      </c>
      <c r="C34022">
        <v>262308</v>
      </c>
      <c r="D34022">
        <v>2093808</v>
      </c>
      <c r="E34022" s="31">
        <v>225384</v>
      </c>
      <c r="F34022">
        <v>1040</v>
      </c>
      <c r="G34022" s="31">
        <v>29787</v>
      </c>
      <c r="H34022" s="31">
        <v>13</v>
      </c>
    </row>
    <row r="34023" spans="1:8">
      <c r="A34023" s="32">
        <v>44631</v>
      </c>
      <c r="B34023" s="1" t="s">
        <v>50</v>
      </c>
      <c r="C34023">
        <v>26842</v>
      </c>
      <c r="D34023">
        <v>199328</v>
      </c>
      <c r="E34023" s="31">
        <v>21001</v>
      </c>
      <c r="F34023">
        <v>69</v>
      </c>
      <c r="G34023" s="31">
        <v>2942</v>
      </c>
      <c r="H34023" s="31">
        <v>1</v>
      </c>
    </row>
    <row r="34024" spans="1:8">
      <c r="A34024" s="32">
        <v>44631</v>
      </c>
      <c r="B34024" s="1" t="s">
        <v>51</v>
      </c>
      <c r="C34024">
        <v>28556</v>
      </c>
      <c r="D34024">
        <v>289673</v>
      </c>
      <c r="E34024" s="31">
        <v>25916</v>
      </c>
      <c r="F34024">
        <v>112</v>
      </c>
      <c r="G34024" s="31">
        <v>3775</v>
      </c>
      <c r="H34024" s="31">
        <v>2</v>
      </c>
    </row>
    <row r="34025" spans="1:8">
      <c r="A34025" s="32">
        <v>44631</v>
      </c>
      <c r="B34025" s="1" t="s">
        <v>52</v>
      </c>
      <c r="C34025">
        <v>55758</v>
      </c>
      <c r="D34025">
        <v>210829</v>
      </c>
      <c r="E34025" s="31">
        <v>50040</v>
      </c>
      <c r="F34025">
        <v>255</v>
      </c>
      <c r="G34025" s="31">
        <v>5463</v>
      </c>
      <c r="H34025" s="31">
        <v>10</v>
      </c>
    </row>
    <row r="34026" spans="1:8">
      <c r="A34026" s="32">
        <v>44631</v>
      </c>
      <c r="B34026" s="1" t="s">
        <v>53</v>
      </c>
      <c r="C34026">
        <v>27152</v>
      </c>
      <c r="D34026">
        <v>446269</v>
      </c>
      <c r="E34026" s="31">
        <v>24650</v>
      </c>
      <c r="F34026">
        <v>113</v>
      </c>
      <c r="G34026" s="31">
        <v>2389</v>
      </c>
      <c r="H34026" s="31">
        <v>2</v>
      </c>
    </row>
    <row r="34027" spans="1:8">
      <c r="A34027" s="32">
        <v>44631</v>
      </c>
      <c r="B34027" s="1" t="s">
        <v>54</v>
      </c>
      <c r="C34027">
        <v>21011</v>
      </c>
      <c r="D34027">
        <v>139151</v>
      </c>
      <c r="E34027" s="31">
        <v>19003</v>
      </c>
      <c r="F34027">
        <v>104</v>
      </c>
      <c r="G34027" s="31">
        <v>1971</v>
      </c>
      <c r="H34027" s="31">
        <v>0</v>
      </c>
    </row>
    <row r="34028" spans="1:8">
      <c r="A34028" s="32">
        <v>44631</v>
      </c>
      <c r="B34028" s="1" t="s">
        <v>55</v>
      </c>
      <c r="C34028">
        <v>35362</v>
      </c>
      <c r="D34028">
        <v>279477</v>
      </c>
      <c r="E34028" s="31">
        <v>31868</v>
      </c>
      <c r="F34028">
        <v>143</v>
      </c>
      <c r="G34028" s="31">
        <v>3014</v>
      </c>
      <c r="H34028" s="31">
        <v>1</v>
      </c>
    </row>
    <row r="34029" spans="1:8">
      <c r="A34029" s="32">
        <v>44631</v>
      </c>
      <c r="B34029" s="1" t="s">
        <v>56</v>
      </c>
      <c r="C34029">
        <v>108054</v>
      </c>
      <c r="D34029">
        <v>618686</v>
      </c>
      <c r="E34029" s="31">
        <v>101619</v>
      </c>
      <c r="F34029">
        <v>430</v>
      </c>
      <c r="G34029" s="31">
        <v>6011</v>
      </c>
      <c r="H34029" s="31">
        <v>15</v>
      </c>
    </row>
    <row r="34030" spans="1:8">
      <c r="A34030" s="32">
        <v>44632</v>
      </c>
      <c r="B34030" s="1" t="s">
        <v>7</v>
      </c>
      <c r="C34030">
        <v>193611</v>
      </c>
      <c r="D34030">
        <v>1736577</v>
      </c>
      <c r="E34030" s="31">
        <v>172765</v>
      </c>
      <c r="F34030">
        <v>1860</v>
      </c>
      <c r="G34030" s="31">
        <v>18949</v>
      </c>
      <c r="H34030" s="31">
        <v>5</v>
      </c>
    </row>
    <row r="34031" spans="1:8">
      <c r="A34031" s="32">
        <v>44632</v>
      </c>
      <c r="B34031" s="1" t="s">
        <v>11</v>
      </c>
      <c r="C34031">
        <v>26842</v>
      </c>
      <c r="D34031">
        <v>176453</v>
      </c>
      <c r="E34031" s="31">
        <v>22804</v>
      </c>
      <c r="F34031">
        <v>75</v>
      </c>
      <c r="G34031" s="31">
        <v>3963</v>
      </c>
      <c r="H34031" s="31">
        <v>0</v>
      </c>
    </row>
    <row r="34032" spans="1:8">
      <c r="A34032" s="32">
        <v>44632</v>
      </c>
      <c r="B34032" s="1" t="s">
        <v>12</v>
      </c>
      <c r="C34032">
        <v>13940</v>
      </c>
      <c r="D34032">
        <v>197952</v>
      </c>
      <c r="E34032" s="31">
        <v>11103</v>
      </c>
      <c r="F34032">
        <v>65</v>
      </c>
      <c r="G34032" s="31">
        <v>2772</v>
      </c>
      <c r="H34032" s="31">
        <v>1</v>
      </c>
    </row>
    <row r="34033" spans="1:8">
      <c r="A34033" s="32">
        <v>44632</v>
      </c>
      <c r="B34033" s="1" t="s">
        <v>13</v>
      </c>
      <c r="C34033">
        <v>48271</v>
      </c>
      <c r="D34033">
        <v>419568</v>
      </c>
      <c r="E34033" s="31">
        <v>41299</v>
      </c>
      <c r="F34033">
        <v>158</v>
      </c>
      <c r="G34033" s="31">
        <v>6046</v>
      </c>
      <c r="H34033" s="31">
        <v>9</v>
      </c>
    </row>
    <row r="34034" spans="1:8">
      <c r="A34034" s="32">
        <v>44632</v>
      </c>
      <c r="B34034" s="1" t="s">
        <v>14</v>
      </c>
      <c r="C34034">
        <v>12126</v>
      </c>
      <c r="D34034">
        <v>46238</v>
      </c>
      <c r="E34034" s="31">
        <v>10232</v>
      </c>
      <c r="F34034">
        <v>41</v>
      </c>
      <c r="G34034" s="31">
        <v>1853</v>
      </c>
      <c r="H34034" s="31">
        <v>0</v>
      </c>
    </row>
    <row r="34035" spans="1:8">
      <c r="A34035" s="32">
        <v>44632</v>
      </c>
      <c r="B34035" s="1" t="s">
        <v>15</v>
      </c>
      <c r="C34035">
        <v>14237</v>
      </c>
      <c r="D34035">
        <v>160819</v>
      </c>
      <c r="E34035" s="31">
        <v>12005</v>
      </c>
      <c r="F34035">
        <v>75</v>
      </c>
      <c r="G34035" s="31">
        <v>2157</v>
      </c>
      <c r="H34035" s="31">
        <v>1</v>
      </c>
    </row>
    <row r="34036" spans="1:8">
      <c r="A34036" s="32">
        <v>44632</v>
      </c>
      <c r="B34036" s="1" t="s">
        <v>16</v>
      </c>
      <c r="C34036">
        <v>28811</v>
      </c>
      <c r="D34036">
        <v>634721</v>
      </c>
      <c r="E34036" s="31">
        <v>24926</v>
      </c>
      <c r="F34036">
        <v>189</v>
      </c>
      <c r="G34036" s="31">
        <v>3696</v>
      </c>
      <c r="H34036" s="31">
        <v>4</v>
      </c>
    </row>
    <row r="34037" spans="1:8">
      <c r="A34037" s="32">
        <v>44632</v>
      </c>
      <c r="B34037" s="1" t="s">
        <v>17</v>
      </c>
      <c r="C34037">
        <v>90164</v>
      </c>
      <c r="D34037">
        <v>44315</v>
      </c>
      <c r="E34037" s="31">
        <v>80248</v>
      </c>
      <c r="F34037">
        <v>337</v>
      </c>
      <c r="G34037" s="31">
        <v>9579</v>
      </c>
      <c r="H34037" s="31">
        <v>15</v>
      </c>
    </row>
    <row r="34038" spans="1:8">
      <c r="A34038" s="32">
        <v>44632</v>
      </c>
      <c r="B34038" s="1" t="s">
        <v>18</v>
      </c>
      <c r="C34038">
        <v>52311</v>
      </c>
      <c r="D34038">
        <v>639410</v>
      </c>
      <c r="E34038" s="31">
        <v>46129</v>
      </c>
      <c r="F34038">
        <v>225</v>
      </c>
      <c r="G34038" s="31">
        <v>5957</v>
      </c>
      <c r="H34038" s="31">
        <v>3</v>
      </c>
    </row>
    <row r="34039" spans="1:8">
      <c r="A34039" s="32">
        <v>44632</v>
      </c>
      <c r="B34039" s="1" t="s">
        <v>19</v>
      </c>
      <c r="C34039">
        <v>59308</v>
      </c>
      <c r="D34039">
        <v>506486</v>
      </c>
      <c r="E34039" s="31">
        <v>53586</v>
      </c>
      <c r="F34039">
        <v>269</v>
      </c>
      <c r="G34039" s="31">
        <v>5453</v>
      </c>
      <c r="H34039" s="31">
        <v>5</v>
      </c>
    </row>
    <row r="34040" spans="1:8">
      <c r="A34040" s="32">
        <v>44632</v>
      </c>
      <c r="B34040" s="1" t="s">
        <v>20</v>
      </c>
      <c r="C34040">
        <v>363110</v>
      </c>
      <c r="D34040">
        <v>2300813</v>
      </c>
      <c r="E34040" s="31">
        <v>331774</v>
      </c>
      <c r="F34040">
        <v>1245</v>
      </c>
      <c r="G34040" s="31">
        <v>30091</v>
      </c>
      <c r="H34040" s="31">
        <v>48</v>
      </c>
    </row>
    <row r="34041" spans="1:8">
      <c r="A34041" s="32">
        <v>44632</v>
      </c>
      <c r="B34041" s="1" t="s">
        <v>21</v>
      </c>
      <c r="C34041">
        <v>309180</v>
      </c>
      <c r="D34041">
        <v>1702435</v>
      </c>
      <c r="E34041" s="31">
        <v>281229</v>
      </c>
      <c r="F34041">
        <v>1505</v>
      </c>
      <c r="G34041" s="31">
        <v>23477</v>
      </c>
      <c r="H34041" s="31">
        <v>19</v>
      </c>
    </row>
    <row r="34042" spans="1:8">
      <c r="A34042" s="32">
        <v>44632</v>
      </c>
      <c r="B34042" s="1" t="s">
        <v>22</v>
      </c>
      <c r="C34042">
        <v>1114227</v>
      </c>
      <c r="D34042">
        <v>5688564</v>
      </c>
      <c r="E34042" s="31">
        <v>978427</v>
      </c>
      <c r="F34042">
        <v>3937</v>
      </c>
      <c r="G34042" s="31">
        <v>131863</v>
      </c>
      <c r="H34042" s="31">
        <v>62</v>
      </c>
    </row>
    <row r="34043" spans="1:8">
      <c r="A34043" s="32">
        <v>44632</v>
      </c>
      <c r="B34043" s="1" t="s">
        <v>23</v>
      </c>
      <c r="C34043">
        <v>521558</v>
      </c>
      <c r="D34043">
        <v>2180686</v>
      </c>
      <c r="E34043" s="31">
        <v>476497</v>
      </c>
      <c r="F34043">
        <v>1875</v>
      </c>
      <c r="G34043" s="31">
        <v>43186</v>
      </c>
      <c r="H34043" s="31">
        <v>78</v>
      </c>
    </row>
    <row r="34044" spans="1:8">
      <c r="A34044" s="32">
        <v>44632</v>
      </c>
      <c r="B34044" s="1" t="s">
        <v>24</v>
      </c>
      <c r="C34044">
        <v>33853</v>
      </c>
      <c r="D34044">
        <v>484623</v>
      </c>
      <c r="E34044" s="31">
        <v>30701</v>
      </c>
      <c r="F34044">
        <v>85</v>
      </c>
      <c r="G34044" s="31">
        <v>3067</v>
      </c>
      <c r="H34044" s="31">
        <v>3</v>
      </c>
    </row>
    <row r="34045" spans="1:8">
      <c r="A34045" s="32">
        <v>44632</v>
      </c>
      <c r="B34045" s="1" t="s">
        <v>25</v>
      </c>
      <c r="C34045">
        <v>23005</v>
      </c>
      <c r="D34045">
        <v>197636</v>
      </c>
      <c r="E34045" s="31">
        <v>17373</v>
      </c>
      <c r="F34045">
        <v>70</v>
      </c>
      <c r="G34045" s="31">
        <v>5562</v>
      </c>
      <c r="H34045" s="31">
        <v>1</v>
      </c>
    </row>
    <row r="34046" spans="1:8">
      <c r="A34046" s="32">
        <v>44632</v>
      </c>
      <c r="B34046" s="1" t="s">
        <v>26</v>
      </c>
      <c r="C34046">
        <v>29530</v>
      </c>
      <c r="D34046">
        <v>313641</v>
      </c>
      <c r="E34046" s="31">
        <v>25909</v>
      </c>
      <c r="F34046">
        <v>178</v>
      </c>
      <c r="G34046" s="31">
        <v>3420</v>
      </c>
      <c r="H34046" s="31">
        <v>4</v>
      </c>
    </row>
    <row r="34047" spans="1:8">
      <c r="A34047" s="32">
        <v>44632</v>
      </c>
      <c r="B34047" s="1" t="s">
        <v>27</v>
      </c>
      <c r="C34047">
        <v>17149</v>
      </c>
      <c r="D34047">
        <v>239605</v>
      </c>
      <c r="E34047" s="31">
        <v>14817</v>
      </c>
      <c r="F34047">
        <v>41</v>
      </c>
      <c r="G34047" s="31">
        <v>2291</v>
      </c>
      <c r="H34047" s="31">
        <v>1</v>
      </c>
    </row>
    <row r="34048" spans="1:8">
      <c r="A34048" s="32">
        <v>44632</v>
      </c>
      <c r="B34048" s="1" t="s">
        <v>28</v>
      </c>
      <c r="C34048">
        <v>19074</v>
      </c>
      <c r="D34048">
        <v>207892</v>
      </c>
      <c r="E34048" s="31">
        <v>17282</v>
      </c>
      <c r="F34048">
        <v>58</v>
      </c>
      <c r="G34048" s="31">
        <v>1746</v>
      </c>
      <c r="H34048" s="31">
        <v>1</v>
      </c>
    </row>
    <row r="34049" spans="1:8">
      <c r="A34049" s="32">
        <v>44632</v>
      </c>
      <c r="B34049" s="1" t="s">
        <v>29</v>
      </c>
      <c r="C34049">
        <v>35382</v>
      </c>
      <c r="D34049">
        <v>530239</v>
      </c>
      <c r="E34049" s="31">
        <v>31508</v>
      </c>
      <c r="F34049">
        <v>156</v>
      </c>
      <c r="G34049" s="31">
        <v>3398</v>
      </c>
      <c r="H34049" s="31">
        <v>1</v>
      </c>
    </row>
    <row r="34050" spans="1:8">
      <c r="A34050" s="32">
        <v>44632</v>
      </c>
      <c r="B34050" s="1" t="s">
        <v>30</v>
      </c>
      <c r="C34050">
        <v>60222</v>
      </c>
      <c r="D34050">
        <v>685656</v>
      </c>
      <c r="E34050" s="31">
        <v>54584</v>
      </c>
      <c r="F34050">
        <v>294</v>
      </c>
      <c r="G34050" s="31">
        <v>4809</v>
      </c>
      <c r="H34050" s="31">
        <v>5</v>
      </c>
    </row>
    <row r="34051" spans="1:8">
      <c r="A34051" s="32">
        <v>44632</v>
      </c>
      <c r="B34051" s="1" t="s">
        <v>31</v>
      </c>
      <c r="C34051">
        <v>103513</v>
      </c>
      <c r="D34051">
        <v>998670</v>
      </c>
      <c r="E34051" s="31">
        <v>90112</v>
      </c>
      <c r="F34051">
        <v>365</v>
      </c>
      <c r="G34051" s="31">
        <v>11589</v>
      </c>
      <c r="H34051" s="31">
        <v>5</v>
      </c>
    </row>
    <row r="34052" spans="1:8">
      <c r="A34052" s="32">
        <v>44632</v>
      </c>
      <c r="B34052" s="1" t="s">
        <v>32</v>
      </c>
      <c r="C34052">
        <v>362634</v>
      </c>
      <c r="D34052">
        <v>2174937</v>
      </c>
      <c r="E34052" s="31">
        <v>329418</v>
      </c>
      <c r="F34052">
        <v>1823</v>
      </c>
      <c r="G34052" s="31">
        <v>31393</v>
      </c>
      <c r="H34052" s="31">
        <v>32</v>
      </c>
    </row>
    <row r="34053" spans="1:8">
      <c r="A34053" s="32">
        <v>44632</v>
      </c>
      <c r="B34053" s="1" t="s">
        <v>33</v>
      </c>
      <c r="C34053">
        <v>47476</v>
      </c>
      <c r="D34053">
        <v>395473</v>
      </c>
      <c r="E34053" s="31">
        <v>44113</v>
      </c>
      <c r="F34053">
        <v>259</v>
      </c>
      <c r="G34053" s="31">
        <v>4445</v>
      </c>
      <c r="H34053" s="31">
        <v>8</v>
      </c>
    </row>
    <row r="34054" spans="1:8">
      <c r="A34054" s="32">
        <v>44632</v>
      </c>
      <c r="B34054" s="1" t="s">
        <v>34</v>
      </c>
      <c r="C34054">
        <v>58472</v>
      </c>
      <c r="D34054">
        <v>482669</v>
      </c>
      <c r="E34054" s="31">
        <v>51099</v>
      </c>
      <c r="F34054">
        <v>165</v>
      </c>
      <c r="G34054" s="31">
        <v>7208</v>
      </c>
      <c r="H34054" s="31">
        <v>3</v>
      </c>
    </row>
    <row r="34055" spans="1:8">
      <c r="A34055" s="32">
        <v>44632</v>
      </c>
      <c r="B34055" s="1" t="s">
        <v>35</v>
      </c>
      <c r="C34055">
        <v>139287</v>
      </c>
      <c r="D34055">
        <v>684146</v>
      </c>
      <c r="E34055" s="31">
        <v>125763</v>
      </c>
      <c r="F34055">
        <v>530</v>
      </c>
      <c r="G34055" s="31">
        <v>11835</v>
      </c>
      <c r="H34055" s="31">
        <v>46</v>
      </c>
    </row>
    <row r="34056" spans="1:8">
      <c r="A34056" s="32">
        <v>44632</v>
      </c>
      <c r="B34056" s="1" t="s">
        <v>36</v>
      </c>
      <c r="C34056">
        <v>724813</v>
      </c>
      <c r="D34056">
        <v>5869711</v>
      </c>
      <c r="E34056" s="31">
        <v>652934</v>
      </c>
      <c r="F34056">
        <v>4284</v>
      </c>
      <c r="G34056" s="31">
        <v>67530</v>
      </c>
      <c r="H34056" s="31">
        <v>698</v>
      </c>
    </row>
    <row r="34057" spans="1:8">
      <c r="A34057" s="32">
        <v>44632</v>
      </c>
      <c r="B34057" s="1" t="s">
        <v>37</v>
      </c>
      <c r="C34057">
        <v>295435</v>
      </c>
      <c r="D34057">
        <v>1286669</v>
      </c>
      <c r="E34057" s="31">
        <v>267219</v>
      </c>
      <c r="F34057">
        <v>1976</v>
      </c>
      <c r="G34057" s="31">
        <v>26240</v>
      </c>
      <c r="H34057" s="31">
        <v>23</v>
      </c>
    </row>
    <row r="34058" spans="1:8">
      <c r="A34058" s="32">
        <v>44632</v>
      </c>
      <c r="B34058" s="1" t="s">
        <v>38</v>
      </c>
      <c r="C34058">
        <v>66161</v>
      </c>
      <c r="D34058">
        <v>420243</v>
      </c>
      <c r="E34058" s="31">
        <v>53064</v>
      </c>
      <c r="F34058">
        <v>317</v>
      </c>
      <c r="G34058" s="31">
        <v>12780</v>
      </c>
      <c r="H34058" s="31">
        <v>17</v>
      </c>
    </row>
    <row r="34059" spans="1:8">
      <c r="A34059" s="32">
        <v>44632</v>
      </c>
      <c r="B34059" s="1" t="s">
        <v>39</v>
      </c>
      <c r="C34059">
        <v>25217</v>
      </c>
      <c r="D34059">
        <v>126450</v>
      </c>
      <c r="E34059" s="31">
        <v>23987</v>
      </c>
      <c r="F34059">
        <v>106</v>
      </c>
      <c r="G34059" s="31">
        <v>967</v>
      </c>
      <c r="H34059" s="31">
        <v>4</v>
      </c>
    </row>
    <row r="34060" spans="1:8">
      <c r="A34060" s="32">
        <v>44632</v>
      </c>
      <c r="B34060" s="1" t="s">
        <v>40</v>
      </c>
      <c r="C34060">
        <v>7735</v>
      </c>
      <c r="D34060">
        <v>276351</v>
      </c>
      <c r="E34060" s="31">
        <v>6847</v>
      </c>
      <c r="F34060">
        <v>10</v>
      </c>
      <c r="G34060" s="31">
        <v>784</v>
      </c>
      <c r="H34060" s="31">
        <v>0</v>
      </c>
    </row>
    <row r="34061" spans="1:8">
      <c r="A34061" s="32">
        <v>44632</v>
      </c>
      <c r="B34061" s="1" t="s">
        <v>41</v>
      </c>
      <c r="C34061">
        <v>7586</v>
      </c>
      <c r="D34061">
        <v>122915</v>
      </c>
      <c r="E34061" s="31">
        <v>6631</v>
      </c>
      <c r="F34061">
        <v>8</v>
      </c>
      <c r="G34061" s="31">
        <v>947</v>
      </c>
      <c r="H34061" s="31">
        <v>0</v>
      </c>
    </row>
    <row r="34062" spans="1:8">
      <c r="A34062" s="32">
        <v>44632</v>
      </c>
      <c r="B34062" s="1" t="s">
        <v>42</v>
      </c>
      <c r="C34062">
        <v>55241</v>
      </c>
      <c r="D34062">
        <v>449702</v>
      </c>
      <c r="E34062" s="31">
        <v>49083</v>
      </c>
      <c r="F34062">
        <v>214</v>
      </c>
      <c r="G34062" s="31">
        <v>4173</v>
      </c>
      <c r="H34062" s="31">
        <v>5</v>
      </c>
    </row>
    <row r="34063" spans="1:8">
      <c r="A34063" s="32">
        <v>44632</v>
      </c>
      <c r="B34063" s="1" t="s">
        <v>43</v>
      </c>
      <c r="C34063">
        <v>81804</v>
      </c>
      <c r="D34063">
        <v>1447855</v>
      </c>
      <c r="E34063" s="31">
        <v>72614</v>
      </c>
      <c r="F34063">
        <v>423</v>
      </c>
      <c r="G34063" s="31">
        <v>8767</v>
      </c>
      <c r="H34063" s="31">
        <v>6</v>
      </c>
    </row>
    <row r="34064" spans="1:8">
      <c r="A34064" s="32">
        <v>44632</v>
      </c>
      <c r="B34064" s="1" t="s">
        <v>44</v>
      </c>
      <c r="C34064">
        <v>24648</v>
      </c>
      <c r="D34064">
        <v>440054</v>
      </c>
      <c r="E34064" s="31">
        <v>21648</v>
      </c>
      <c r="F34064">
        <v>149</v>
      </c>
      <c r="G34064" s="31">
        <v>2851</v>
      </c>
      <c r="H34064" s="31">
        <v>2</v>
      </c>
    </row>
    <row r="34065" spans="1:8">
      <c r="A34065" s="32">
        <v>44632</v>
      </c>
      <c r="B34065" s="1" t="s">
        <v>45</v>
      </c>
      <c r="C34065">
        <v>13665</v>
      </c>
      <c r="D34065">
        <v>166332</v>
      </c>
      <c r="E34065" s="31">
        <v>11973</v>
      </c>
      <c r="F34065">
        <v>78</v>
      </c>
      <c r="G34065" s="31">
        <v>1616</v>
      </c>
      <c r="H34065" s="31">
        <v>3</v>
      </c>
    </row>
    <row r="34066" spans="1:8">
      <c r="A34066" s="32">
        <v>44632</v>
      </c>
      <c r="B34066" s="1" t="s">
        <v>46</v>
      </c>
      <c r="C34066">
        <v>23386</v>
      </c>
      <c r="D34066">
        <v>209782</v>
      </c>
      <c r="E34066" s="31">
        <v>20022</v>
      </c>
      <c r="F34066">
        <v>87</v>
      </c>
      <c r="G34066" s="31">
        <v>3277</v>
      </c>
      <c r="H34066" s="31">
        <v>7</v>
      </c>
    </row>
    <row r="34067" spans="1:8">
      <c r="A34067" s="32">
        <v>44632</v>
      </c>
      <c r="B34067" s="1" t="s">
        <v>47</v>
      </c>
      <c r="C34067">
        <v>20315</v>
      </c>
      <c r="D34067">
        <v>272744</v>
      </c>
      <c r="E34067" s="31">
        <v>17750</v>
      </c>
      <c r="F34067">
        <v>123</v>
      </c>
      <c r="G34067" s="31">
        <v>2442</v>
      </c>
      <c r="H34067" s="31">
        <v>4</v>
      </c>
    </row>
    <row r="34068" spans="1:8">
      <c r="A34068" s="32">
        <v>44632</v>
      </c>
      <c r="B34068" s="1" t="s">
        <v>48</v>
      </c>
      <c r="C34068">
        <v>14302</v>
      </c>
      <c r="D34068">
        <v>191647</v>
      </c>
      <c r="E34068" s="31">
        <v>12378</v>
      </c>
      <c r="F34068">
        <v>91</v>
      </c>
      <c r="G34068" s="31">
        <v>1833</v>
      </c>
      <c r="H34068" s="31">
        <v>2</v>
      </c>
    </row>
    <row r="34069" spans="1:8">
      <c r="A34069" s="32">
        <v>44632</v>
      </c>
      <c r="B34069" s="1" t="s">
        <v>49</v>
      </c>
      <c r="C34069">
        <v>264828</v>
      </c>
      <c r="D34069">
        <v>2102426</v>
      </c>
      <c r="E34069" s="31">
        <v>227368</v>
      </c>
      <c r="F34069">
        <v>1044</v>
      </c>
      <c r="G34069" s="31">
        <v>30404</v>
      </c>
      <c r="H34069" s="31">
        <v>13</v>
      </c>
    </row>
    <row r="34070" spans="1:8">
      <c r="A34070" s="32">
        <v>44632</v>
      </c>
      <c r="B34070" s="1" t="s">
        <v>50</v>
      </c>
      <c r="C34070">
        <v>27157</v>
      </c>
      <c r="D34070">
        <v>200481</v>
      </c>
      <c r="E34070" s="31">
        <v>21380</v>
      </c>
      <c r="F34070">
        <v>71</v>
      </c>
      <c r="G34070" s="31">
        <v>2897</v>
      </c>
      <c r="H34070" s="31">
        <v>1</v>
      </c>
    </row>
    <row r="34071" spans="1:8">
      <c r="A34071" s="32">
        <v>44632</v>
      </c>
      <c r="B34071" s="1" t="s">
        <v>51</v>
      </c>
      <c r="C34071">
        <v>28850</v>
      </c>
      <c r="D34071">
        <v>290431</v>
      </c>
      <c r="E34071" s="31">
        <v>26150</v>
      </c>
      <c r="F34071">
        <v>113</v>
      </c>
      <c r="G34071" s="31">
        <v>3850</v>
      </c>
      <c r="H34071" s="31">
        <v>2</v>
      </c>
    </row>
    <row r="34072" spans="1:8">
      <c r="A34072" s="32">
        <v>44632</v>
      </c>
      <c r="B34072" s="1" t="s">
        <v>52</v>
      </c>
      <c r="C34072">
        <v>56402</v>
      </c>
      <c r="D34072">
        <v>211858</v>
      </c>
      <c r="E34072" s="31">
        <v>50285</v>
      </c>
      <c r="F34072">
        <v>255</v>
      </c>
      <c r="G34072" s="31">
        <v>5862</v>
      </c>
      <c r="H34072" s="31">
        <v>12</v>
      </c>
    </row>
    <row r="34073" spans="1:8">
      <c r="A34073" s="32">
        <v>44632</v>
      </c>
      <c r="B34073" s="1" t="s">
        <v>53</v>
      </c>
      <c r="C34073">
        <v>27416</v>
      </c>
      <c r="D34073">
        <v>448182</v>
      </c>
      <c r="E34073" s="31">
        <v>24976</v>
      </c>
      <c r="F34073">
        <v>113</v>
      </c>
      <c r="G34073" s="31">
        <v>2327</v>
      </c>
      <c r="H34073" s="31">
        <v>2</v>
      </c>
    </row>
    <row r="34074" spans="1:8">
      <c r="A34074" s="32">
        <v>44632</v>
      </c>
      <c r="B34074" s="1" t="s">
        <v>54</v>
      </c>
      <c r="C34074">
        <v>21255</v>
      </c>
      <c r="D34074">
        <v>139678</v>
      </c>
      <c r="E34074" s="31">
        <v>19122</v>
      </c>
      <c r="F34074">
        <v>106</v>
      </c>
      <c r="G34074" s="31">
        <v>2096</v>
      </c>
      <c r="H34074" s="31">
        <v>0</v>
      </c>
    </row>
    <row r="34075" spans="1:8">
      <c r="A34075" s="32">
        <v>44632</v>
      </c>
      <c r="B34075" s="1" t="s">
        <v>55</v>
      </c>
      <c r="C34075">
        <v>35757</v>
      </c>
      <c r="D34075">
        <v>280876</v>
      </c>
      <c r="E34075" s="31">
        <v>32301</v>
      </c>
      <c r="F34075">
        <v>143</v>
      </c>
      <c r="G34075" s="31">
        <v>2918</v>
      </c>
      <c r="H34075" s="31">
        <v>1</v>
      </c>
    </row>
    <row r="34076" spans="1:8">
      <c r="A34076" s="32">
        <v>44632</v>
      </c>
      <c r="B34076" s="1" t="s">
        <v>56</v>
      </c>
      <c r="C34076">
        <v>108733</v>
      </c>
      <c r="D34076">
        <v>620885</v>
      </c>
      <c r="E34076" s="31">
        <v>102533</v>
      </c>
      <c r="F34076">
        <v>430</v>
      </c>
      <c r="G34076" s="31">
        <v>5763</v>
      </c>
      <c r="H34076" s="31">
        <v>13</v>
      </c>
    </row>
    <row r="34077" spans="1:8">
      <c r="A34077" s="32">
        <v>44633</v>
      </c>
      <c r="B34077" s="1" t="s">
        <v>7</v>
      </c>
      <c r="C34077">
        <v>195052</v>
      </c>
      <c r="D34077">
        <v>1741509</v>
      </c>
      <c r="E34077" s="31">
        <v>174485</v>
      </c>
      <c r="F34077">
        <v>1863</v>
      </c>
      <c r="G34077" s="31">
        <v>18986</v>
      </c>
      <c r="H34077" s="31">
        <v>5</v>
      </c>
    </row>
    <row r="34078" spans="1:8">
      <c r="A34078" s="32">
        <v>44633</v>
      </c>
      <c r="B34078" s="1" t="s">
        <v>11</v>
      </c>
      <c r="C34078">
        <v>27272</v>
      </c>
      <c r="D34078">
        <v>176976</v>
      </c>
      <c r="E34078" s="31">
        <v>23336</v>
      </c>
      <c r="F34078">
        <v>76</v>
      </c>
      <c r="G34078" s="31">
        <v>3860</v>
      </c>
      <c r="H34078" s="31">
        <v>0</v>
      </c>
    </row>
    <row r="34079" spans="1:8">
      <c r="A34079" s="32">
        <v>44633</v>
      </c>
      <c r="B34079" s="1" t="s">
        <v>12</v>
      </c>
      <c r="C34079">
        <v>14161</v>
      </c>
      <c r="D34079">
        <v>199453</v>
      </c>
      <c r="E34079" s="31">
        <v>11589</v>
      </c>
      <c r="F34079">
        <v>66</v>
      </c>
      <c r="G34079" s="31">
        <v>2506</v>
      </c>
      <c r="H34079" s="31">
        <v>1</v>
      </c>
    </row>
    <row r="34080" spans="1:8">
      <c r="A34080" s="32">
        <v>44633</v>
      </c>
      <c r="B34080" s="1" t="s">
        <v>13</v>
      </c>
      <c r="C34080">
        <v>48815</v>
      </c>
      <c r="D34080">
        <v>420422</v>
      </c>
      <c r="E34080" s="31">
        <v>41746</v>
      </c>
      <c r="F34080">
        <v>163</v>
      </c>
      <c r="G34080" s="31">
        <v>6362</v>
      </c>
      <c r="H34080" s="31">
        <v>8</v>
      </c>
    </row>
    <row r="34081" spans="1:8">
      <c r="A34081" s="32">
        <v>44633</v>
      </c>
      <c r="B34081" s="1" t="s">
        <v>14</v>
      </c>
      <c r="C34081">
        <v>12307</v>
      </c>
      <c r="D34081">
        <v>46238</v>
      </c>
      <c r="E34081" s="31">
        <v>10421</v>
      </c>
      <c r="F34081">
        <v>41</v>
      </c>
      <c r="G34081" s="31">
        <v>1845</v>
      </c>
      <c r="H34081" s="31">
        <v>0</v>
      </c>
    </row>
    <row r="34082" spans="1:8">
      <c r="A34082" s="32">
        <v>44633</v>
      </c>
      <c r="B34082" s="1" t="s">
        <v>15</v>
      </c>
      <c r="C34082">
        <v>14484</v>
      </c>
      <c r="D34082">
        <v>160832</v>
      </c>
      <c r="E34082" s="31">
        <v>12215</v>
      </c>
      <c r="F34082">
        <v>75</v>
      </c>
      <c r="G34082" s="31">
        <v>2194</v>
      </c>
      <c r="H34082" s="31">
        <v>1</v>
      </c>
    </row>
    <row r="34083" spans="1:8">
      <c r="A34083" s="32">
        <v>44633</v>
      </c>
      <c r="B34083" s="1" t="s">
        <v>16</v>
      </c>
      <c r="C34083">
        <v>29156</v>
      </c>
      <c r="D34083">
        <v>634721</v>
      </c>
      <c r="E34083" s="31">
        <v>25312</v>
      </c>
      <c r="F34083">
        <v>189</v>
      </c>
      <c r="G34083" s="31">
        <v>3655</v>
      </c>
      <c r="H34083" s="31">
        <v>4</v>
      </c>
    </row>
    <row r="34084" spans="1:8">
      <c r="A34084" s="32">
        <v>44633</v>
      </c>
      <c r="B34084" s="1" t="s">
        <v>17</v>
      </c>
      <c r="C34084">
        <v>91717</v>
      </c>
      <c r="D34084">
        <v>44315</v>
      </c>
      <c r="E34084" s="31">
        <v>81611</v>
      </c>
      <c r="F34084">
        <v>342</v>
      </c>
      <c r="G34084" s="31">
        <v>9764</v>
      </c>
      <c r="H34084" s="31">
        <v>14</v>
      </c>
    </row>
    <row r="34085" spans="1:8">
      <c r="A34085" s="32">
        <v>44633</v>
      </c>
      <c r="B34085" s="1" t="s">
        <v>18</v>
      </c>
      <c r="C34085">
        <v>52832</v>
      </c>
      <c r="D34085">
        <v>640673</v>
      </c>
      <c r="E34085" s="31">
        <v>46738</v>
      </c>
      <c r="F34085">
        <v>226</v>
      </c>
      <c r="G34085" s="31">
        <v>5868</v>
      </c>
      <c r="H34085" s="31">
        <v>3</v>
      </c>
    </row>
    <row r="34086" spans="1:8">
      <c r="A34086" s="32">
        <v>44633</v>
      </c>
      <c r="B34086" s="1" t="s">
        <v>19</v>
      </c>
      <c r="C34086">
        <v>59817</v>
      </c>
      <c r="D34086">
        <v>506486</v>
      </c>
      <c r="E34086" s="31">
        <v>54151</v>
      </c>
      <c r="F34086">
        <v>270</v>
      </c>
      <c r="G34086" s="31">
        <v>5396</v>
      </c>
      <c r="H34086" s="31">
        <v>5</v>
      </c>
    </row>
    <row r="34087" spans="1:8">
      <c r="A34087" s="32">
        <v>44633</v>
      </c>
      <c r="B34087" s="1" t="s">
        <v>20</v>
      </c>
      <c r="C34087">
        <v>367238</v>
      </c>
      <c r="D34087">
        <v>2304900</v>
      </c>
      <c r="E34087" s="31">
        <v>335999</v>
      </c>
      <c r="F34087">
        <v>1251</v>
      </c>
      <c r="G34087" s="31">
        <v>29988</v>
      </c>
      <c r="H34087" s="31">
        <v>48</v>
      </c>
    </row>
    <row r="34088" spans="1:8">
      <c r="A34088" s="32">
        <v>44633</v>
      </c>
      <c r="B34088" s="1" t="s">
        <v>21</v>
      </c>
      <c r="C34088">
        <v>312286</v>
      </c>
      <c r="D34088">
        <v>1708240</v>
      </c>
      <c r="E34088" s="31">
        <v>284263</v>
      </c>
      <c r="F34088">
        <v>1514</v>
      </c>
      <c r="G34088" s="31">
        <v>23412</v>
      </c>
      <c r="H34088" s="31">
        <v>18</v>
      </c>
    </row>
    <row r="34089" spans="1:8">
      <c r="A34089" s="32">
        <v>44633</v>
      </c>
      <c r="B34089" s="1" t="s">
        <v>22</v>
      </c>
      <c r="C34089">
        <v>1122358</v>
      </c>
      <c r="D34089">
        <v>5688564</v>
      </c>
      <c r="E34089" s="31">
        <v>989931</v>
      </c>
      <c r="F34089">
        <v>3946</v>
      </c>
      <c r="G34089" s="31">
        <v>128481</v>
      </c>
      <c r="H34089" s="31">
        <v>63</v>
      </c>
    </row>
    <row r="34090" spans="1:8">
      <c r="A34090" s="32">
        <v>44633</v>
      </c>
      <c r="B34090" s="1" t="s">
        <v>23</v>
      </c>
      <c r="C34090">
        <v>527662</v>
      </c>
      <c r="D34090">
        <v>2180686</v>
      </c>
      <c r="E34090" s="31">
        <v>483481</v>
      </c>
      <c r="F34090">
        <v>1881</v>
      </c>
      <c r="G34090" s="31">
        <v>42300</v>
      </c>
      <c r="H34090" s="31">
        <v>77</v>
      </c>
    </row>
    <row r="34091" spans="1:8">
      <c r="A34091" s="32">
        <v>44633</v>
      </c>
      <c r="B34091" s="1" t="s">
        <v>24</v>
      </c>
      <c r="C34091">
        <v>34295</v>
      </c>
      <c r="D34091">
        <v>485333</v>
      </c>
      <c r="E34091" s="31">
        <v>31022</v>
      </c>
      <c r="F34091">
        <v>85</v>
      </c>
      <c r="G34091" s="31">
        <v>3188</v>
      </c>
      <c r="H34091" s="31">
        <v>3</v>
      </c>
    </row>
    <row r="34092" spans="1:8">
      <c r="A34092" s="32">
        <v>44633</v>
      </c>
      <c r="B34092" s="1" t="s">
        <v>25</v>
      </c>
      <c r="C34092">
        <v>23344</v>
      </c>
      <c r="D34092">
        <v>197636</v>
      </c>
      <c r="E34092" s="31">
        <v>17777</v>
      </c>
      <c r="F34092">
        <v>70</v>
      </c>
      <c r="G34092" s="31">
        <v>5497</v>
      </c>
      <c r="H34092" s="31">
        <v>1</v>
      </c>
    </row>
    <row r="34093" spans="1:8">
      <c r="A34093" s="32">
        <v>44633</v>
      </c>
      <c r="B34093" s="1" t="s">
        <v>26</v>
      </c>
      <c r="C34093">
        <v>29921</v>
      </c>
      <c r="D34093">
        <v>314173</v>
      </c>
      <c r="E34093" s="31">
        <v>26286</v>
      </c>
      <c r="F34093">
        <v>178</v>
      </c>
      <c r="G34093" s="31">
        <v>3434</v>
      </c>
      <c r="H34093" s="31">
        <v>4</v>
      </c>
    </row>
    <row r="34094" spans="1:8">
      <c r="A34094" s="32">
        <v>44633</v>
      </c>
      <c r="B34094" s="1" t="s">
        <v>27</v>
      </c>
      <c r="C34094">
        <v>17567</v>
      </c>
      <c r="D34094">
        <v>240788</v>
      </c>
      <c r="E34094" s="31">
        <v>15219</v>
      </c>
      <c r="F34094">
        <v>41</v>
      </c>
      <c r="G34094" s="31">
        <v>2307</v>
      </c>
      <c r="H34094" s="31">
        <v>1</v>
      </c>
    </row>
    <row r="34095" spans="1:8">
      <c r="A34095" s="32">
        <v>44633</v>
      </c>
      <c r="B34095" s="1" t="s">
        <v>28</v>
      </c>
      <c r="C34095">
        <v>19074</v>
      </c>
      <c r="D34095">
        <v>207892</v>
      </c>
      <c r="E34095" s="31">
        <v>17282</v>
      </c>
      <c r="F34095">
        <v>58</v>
      </c>
      <c r="G34095" s="31">
        <v>1746</v>
      </c>
      <c r="H34095" s="31">
        <v>1</v>
      </c>
    </row>
    <row r="34096" spans="1:8">
      <c r="A34096" s="32">
        <v>44633</v>
      </c>
      <c r="B34096" s="1" t="s">
        <v>29</v>
      </c>
      <c r="C34096">
        <v>35717</v>
      </c>
      <c r="D34096">
        <v>530239</v>
      </c>
      <c r="E34096" s="31">
        <v>31766</v>
      </c>
      <c r="F34096">
        <v>156</v>
      </c>
      <c r="G34096" s="31">
        <v>3357</v>
      </c>
      <c r="H34096" s="31">
        <v>1</v>
      </c>
    </row>
    <row r="34097" spans="1:8">
      <c r="A34097" s="32">
        <v>44633</v>
      </c>
      <c r="B34097" s="1" t="s">
        <v>30</v>
      </c>
      <c r="C34097">
        <v>60534</v>
      </c>
      <c r="D34097">
        <v>686603</v>
      </c>
      <c r="E34097" s="31">
        <v>55134</v>
      </c>
      <c r="F34097">
        <v>294</v>
      </c>
      <c r="G34097" s="31">
        <v>4794</v>
      </c>
      <c r="H34097" s="31">
        <v>5</v>
      </c>
    </row>
    <row r="34098" spans="1:8">
      <c r="A34098" s="32">
        <v>44633</v>
      </c>
      <c r="B34098" s="1" t="s">
        <v>31</v>
      </c>
      <c r="C34098">
        <v>104560</v>
      </c>
      <c r="D34098">
        <v>998670</v>
      </c>
      <c r="E34098" s="31">
        <v>90112</v>
      </c>
      <c r="F34098">
        <v>368</v>
      </c>
      <c r="G34098" s="31">
        <v>11575</v>
      </c>
      <c r="H34098" s="31">
        <v>6</v>
      </c>
    </row>
    <row r="34099" spans="1:8">
      <c r="A34099" s="32">
        <v>44633</v>
      </c>
      <c r="B34099" s="1" t="s">
        <v>32</v>
      </c>
      <c r="C34099">
        <v>366208</v>
      </c>
      <c r="D34099">
        <v>2174937</v>
      </c>
      <c r="E34099" s="31">
        <v>333085</v>
      </c>
      <c r="F34099">
        <v>1836</v>
      </c>
      <c r="G34099" s="31">
        <v>31287</v>
      </c>
      <c r="H34099" s="31">
        <v>34</v>
      </c>
    </row>
    <row r="34100" spans="1:8">
      <c r="A34100" s="32">
        <v>44633</v>
      </c>
      <c r="B34100" s="1" t="s">
        <v>33</v>
      </c>
      <c r="C34100">
        <v>47978</v>
      </c>
      <c r="D34100">
        <v>395473</v>
      </c>
      <c r="E34100" s="31">
        <v>44646</v>
      </c>
      <c r="F34100">
        <v>260</v>
      </c>
      <c r="G34100" s="31">
        <v>4421</v>
      </c>
      <c r="H34100" s="31">
        <v>8</v>
      </c>
    </row>
    <row r="34101" spans="1:8">
      <c r="A34101" s="32">
        <v>44633</v>
      </c>
      <c r="B34101" s="1" t="s">
        <v>34</v>
      </c>
      <c r="C34101">
        <v>59056</v>
      </c>
      <c r="D34101">
        <v>487332</v>
      </c>
      <c r="E34101" s="31">
        <v>51701</v>
      </c>
      <c r="F34101">
        <v>166</v>
      </c>
      <c r="G34101" s="31">
        <v>7189</v>
      </c>
      <c r="H34101" s="31">
        <v>3</v>
      </c>
    </row>
    <row r="34102" spans="1:8">
      <c r="A34102" s="32">
        <v>44633</v>
      </c>
      <c r="B34102" s="1" t="s">
        <v>35</v>
      </c>
      <c r="C34102">
        <v>140418</v>
      </c>
      <c r="D34102">
        <v>685940</v>
      </c>
      <c r="E34102" s="31">
        <v>127935</v>
      </c>
      <c r="F34102">
        <v>536</v>
      </c>
      <c r="G34102" s="31">
        <v>10822</v>
      </c>
      <c r="H34102" s="31">
        <v>42</v>
      </c>
    </row>
    <row r="34103" spans="1:8">
      <c r="A34103" s="32">
        <v>44633</v>
      </c>
      <c r="B34103" s="1" t="s">
        <v>36</v>
      </c>
      <c r="C34103">
        <v>729702</v>
      </c>
      <c r="D34103">
        <v>5886897</v>
      </c>
      <c r="E34103" s="31">
        <v>658169</v>
      </c>
      <c r="F34103">
        <v>4296</v>
      </c>
      <c r="G34103" s="31">
        <v>67179</v>
      </c>
      <c r="H34103" s="31">
        <v>697</v>
      </c>
    </row>
    <row r="34104" spans="1:8">
      <c r="A34104" s="32">
        <v>44633</v>
      </c>
      <c r="B34104" s="1" t="s">
        <v>37</v>
      </c>
      <c r="C34104">
        <v>298074</v>
      </c>
      <c r="D34104">
        <v>1290843</v>
      </c>
      <c r="E34104" s="31">
        <v>270767</v>
      </c>
      <c r="F34104">
        <v>1997</v>
      </c>
      <c r="G34104" s="31">
        <v>25314</v>
      </c>
      <c r="H34104" s="31">
        <v>23</v>
      </c>
    </row>
    <row r="34105" spans="1:8">
      <c r="A34105" s="32">
        <v>44633</v>
      </c>
      <c r="B34105" s="1" t="s">
        <v>38</v>
      </c>
      <c r="C34105">
        <v>66908</v>
      </c>
      <c r="D34105">
        <v>420243</v>
      </c>
      <c r="E34105" s="31">
        <v>53935</v>
      </c>
      <c r="F34105">
        <v>318</v>
      </c>
      <c r="G34105" s="31">
        <v>12655</v>
      </c>
      <c r="H34105" s="31">
        <v>20</v>
      </c>
    </row>
    <row r="34106" spans="1:8">
      <c r="A34106" s="32">
        <v>44633</v>
      </c>
      <c r="B34106" s="1" t="s">
        <v>39</v>
      </c>
      <c r="C34106">
        <v>25415</v>
      </c>
      <c r="D34106">
        <v>126982</v>
      </c>
      <c r="E34106" s="31">
        <v>24204</v>
      </c>
      <c r="F34106">
        <v>106</v>
      </c>
      <c r="G34106" s="31">
        <v>948</v>
      </c>
      <c r="H34106" s="31">
        <v>3</v>
      </c>
    </row>
    <row r="34107" spans="1:8">
      <c r="A34107" s="32">
        <v>44633</v>
      </c>
      <c r="B34107" s="1" t="s">
        <v>40</v>
      </c>
      <c r="C34107">
        <v>7810</v>
      </c>
      <c r="D34107">
        <v>277154</v>
      </c>
      <c r="E34107" s="31">
        <v>7017</v>
      </c>
      <c r="F34107">
        <v>10</v>
      </c>
      <c r="G34107" s="31">
        <v>689</v>
      </c>
      <c r="H34107" s="31">
        <v>0</v>
      </c>
    </row>
    <row r="34108" spans="1:8">
      <c r="A34108" s="32">
        <v>44633</v>
      </c>
      <c r="B34108" s="1" t="s">
        <v>41</v>
      </c>
      <c r="C34108">
        <v>7685</v>
      </c>
      <c r="D34108">
        <v>122915</v>
      </c>
      <c r="E34108" s="31">
        <v>6744</v>
      </c>
      <c r="F34108">
        <v>8</v>
      </c>
      <c r="G34108" s="31">
        <v>933</v>
      </c>
      <c r="H34108" s="31">
        <v>0</v>
      </c>
    </row>
    <row r="34109" spans="1:8">
      <c r="A34109" s="32">
        <v>44633</v>
      </c>
      <c r="B34109" s="1" t="s">
        <v>42</v>
      </c>
      <c r="C34109">
        <v>55698</v>
      </c>
      <c r="D34109">
        <v>449702</v>
      </c>
      <c r="E34109" s="31">
        <v>49083</v>
      </c>
      <c r="F34109">
        <v>215</v>
      </c>
      <c r="G34109" s="31">
        <v>4173</v>
      </c>
      <c r="H34109" s="31">
        <v>5</v>
      </c>
    </row>
    <row r="34110" spans="1:8">
      <c r="A34110" s="32">
        <v>44633</v>
      </c>
      <c r="B34110" s="1" t="s">
        <v>43</v>
      </c>
      <c r="C34110">
        <v>82531</v>
      </c>
      <c r="D34110">
        <v>1447855</v>
      </c>
      <c r="E34110" s="31">
        <v>73389</v>
      </c>
      <c r="F34110">
        <v>427</v>
      </c>
      <c r="G34110" s="31">
        <v>8715</v>
      </c>
      <c r="H34110" s="31">
        <v>6</v>
      </c>
    </row>
    <row r="34111" spans="1:8">
      <c r="A34111" s="32">
        <v>44633</v>
      </c>
      <c r="B34111" s="1" t="s">
        <v>44</v>
      </c>
      <c r="C34111">
        <v>24913</v>
      </c>
      <c r="D34111">
        <v>440054</v>
      </c>
      <c r="E34111" s="31">
        <v>21928</v>
      </c>
      <c r="F34111">
        <v>151</v>
      </c>
      <c r="G34111" s="31">
        <v>2834</v>
      </c>
      <c r="H34111" s="31">
        <v>2</v>
      </c>
    </row>
    <row r="34112" spans="1:8">
      <c r="A34112" s="32">
        <v>44633</v>
      </c>
      <c r="B34112" s="1" t="s">
        <v>45</v>
      </c>
      <c r="C34112">
        <v>13875</v>
      </c>
      <c r="D34112">
        <v>166969</v>
      </c>
      <c r="E34112" s="31">
        <v>12214</v>
      </c>
      <c r="F34112">
        <v>78</v>
      </c>
      <c r="G34112" s="31">
        <v>1586</v>
      </c>
      <c r="H34112" s="31">
        <v>3</v>
      </c>
    </row>
    <row r="34113" spans="1:8">
      <c r="A34113" s="32">
        <v>44633</v>
      </c>
      <c r="B34113" s="1" t="s">
        <v>46</v>
      </c>
      <c r="C34113">
        <v>23823</v>
      </c>
      <c r="D34113">
        <v>210588</v>
      </c>
      <c r="E34113" s="31">
        <v>20360</v>
      </c>
      <c r="F34113">
        <v>89</v>
      </c>
      <c r="G34113" s="31">
        <v>3374</v>
      </c>
      <c r="H34113" s="31">
        <v>7</v>
      </c>
    </row>
    <row r="34114" spans="1:8">
      <c r="A34114" s="32">
        <v>44633</v>
      </c>
      <c r="B34114" s="1" t="s">
        <v>47</v>
      </c>
      <c r="C34114">
        <v>20540</v>
      </c>
      <c r="D34114">
        <v>273386</v>
      </c>
      <c r="E34114" s="31">
        <v>17985</v>
      </c>
      <c r="F34114">
        <v>123</v>
      </c>
      <c r="G34114" s="31">
        <v>2432</v>
      </c>
      <c r="H34114" s="31">
        <v>4</v>
      </c>
    </row>
    <row r="34115" spans="1:8">
      <c r="A34115" s="32">
        <v>44633</v>
      </c>
      <c r="B34115" s="1" t="s">
        <v>48</v>
      </c>
      <c r="C34115">
        <v>14479</v>
      </c>
      <c r="D34115">
        <v>191969</v>
      </c>
      <c r="E34115" s="31">
        <v>12551</v>
      </c>
      <c r="F34115">
        <v>92</v>
      </c>
      <c r="G34115" s="31">
        <v>1836</v>
      </c>
      <c r="H34115" s="31">
        <v>2</v>
      </c>
    </row>
    <row r="34116" spans="1:8">
      <c r="A34116" s="32">
        <v>44633</v>
      </c>
      <c r="B34116" s="1" t="s">
        <v>49</v>
      </c>
      <c r="C34116">
        <v>266957</v>
      </c>
      <c r="D34116">
        <v>2108891</v>
      </c>
      <c r="E34116" s="31">
        <v>230530</v>
      </c>
      <c r="F34116">
        <v>1044</v>
      </c>
      <c r="G34116" s="31">
        <v>29667</v>
      </c>
      <c r="H34116" s="31">
        <v>12</v>
      </c>
    </row>
    <row r="34117" spans="1:8">
      <c r="A34117" s="32">
        <v>44633</v>
      </c>
      <c r="B34117" s="1" t="s">
        <v>50</v>
      </c>
      <c r="C34117">
        <v>27328</v>
      </c>
      <c r="D34117">
        <v>201281</v>
      </c>
      <c r="E34117" s="31">
        <v>21777</v>
      </c>
      <c r="F34117">
        <v>71</v>
      </c>
      <c r="G34117" s="31">
        <v>2836</v>
      </c>
      <c r="H34117" s="31">
        <v>2</v>
      </c>
    </row>
    <row r="34118" spans="1:8">
      <c r="A34118" s="32">
        <v>44633</v>
      </c>
      <c r="B34118" s="1" t="s">
        <v>51</v>
      </c>
      <c r="C34118">
        <v>29054</v>
      </c>
      <c r="D34118">
        <v>291056</v>
      </c>
      <c r="E34118" s="31">
        <v>26766</v>
      </c>
      <c r="F34118">
        <v>114</v>
      </c>
      <c r="G34118" s="31">
        <v>3463</v>
      </c>
      <c r="H34118" s="31">
        <v>2</v>
      </c>
    </row>
    <row r="34119" spans="1:8">
      <c r="A34119" s="32">
        <v>44633</v>
      </c>
      <c r="B34119" s="1" t="s">
        <v>52</v>
      </c>
      <c r="C34119">
        <v>56837</v>
      </c>
      <c r="D34119">
        <v>213053</v>
      </c>
      <c r="E34119" s="31">
        <v>50644</v>
      </c>
      <c r="F34119">
        <v>255</v>
      </c>
      <c r="G34119" s="31">
        <v>5938</v>
      </c>
      <c r="H34119" s="31">
        <v>12</v>
      </c>
    </row>
    <row r="34120" spans="1:8">
      <c r="A34120" s="32">
        <v>44633</v>
      </c>
      <c r="B34120" s="1" t="s">
        <v>53</v>
      </c>
      <c r="C34120">
        <v>27642</v>
      </c>
      <c r="D34120">
        <v>448765</v>
      </c>
      <c r="E34120" s="31">
        <v>25296</v>
      </c>
      <c r="F34120">
        <v>114</v>
      </c>
      <c r="G34120" s="31">
        <v>2232</v>
      </c>
      <c r="H34120" s="31">
        <v>2</v>
      </c>
    </row>
    <row r="34121" spans="1:8">
      <c r="A34121" s="32">
        <v>44633</v>
      </c>
      <c r="B34121" s="1" t="s">
        <v>54</v>
      </c>
      <c r="C34121">
        <v>21478</v>
      </c>
      <c r="D34121">
        <v>140564</v>
      </c>
      <c r="E34121" s="31">
        <v>19376</v>
      </c>
      <c r="F34121">
        <v>110</v>
      </c>
      <c r="G34121" s="31">
        <v>2065</v>
      </c>
      <c r="H34121" s="31">
        <v>0</v>
      </c>
    </row>
    <row r="34122" spans="1:8">
      <c r="A34122" s="32">
        <v>44633</v>
      </c>
      <c r="B34122" s="1" t="s">
        <v>55</v>
      </c>
      <c r="C34122">
        <v>36037</v>
      </c>
      <c r="D34122">
        <v>281993</v>
      </c>
      <c r="E34122" s="31">
        <v>32628</v>
      </c>
      <c r="F34122">
        <v>147</v>
      </c>
      <c r="G34122" s="31">
        <v>2982</v>
      </c>
      <c r="H34122" s="31">
        <v>2</v>
      </c>
    </row>
    <row r="34123" spans="1:8">
      <c r="A34123" s="32">
        <v>44633</v>
      </c>
      <c r="B34123" s="1" t="s">
        <v>56</v>
      </c>
      <c r="C34123">
        <v>109307</v>
      </c>
      <c r="D34123">
        <v>622144</v>
      </c>
      <c r="E34123" s="31">
        <v>103307</v>
      </c>
      <c r="F34123">
        <v>430</v>
      </c>
      <c r="G34123" s="31">
        <v>5576</v>
      </c>
      <c r="H34123" s="31">
        <v>15</v>
      </c>
    </row>
    <row r="34124" spans="1:8">
      <c r="A34124" s="32">
        <v>44634</v>
      </c>
      <c r="B34124" s="1" t="s">
        <v>7</v>
      </c>
      <c r="C34124">
        <v>196094</v>
      </c>
      <c r="D34124">
        <v>1745698</v>
      </c>
      <c r="E34124" s="31">
        <v>176184</v>
      </c>
      <c r="F34124">
        <v>1868</v>
      </c>
      <c r="G34124" s="31">
        <v>18704</v>
      </c>
      <c r="H34124" s="31">
        <v>5</v>
      </c>
    </row>
    <row r="34125" spans="1:8">
      <c r="A34125" s="32">
        <v>44634</v>
      </c>
      <c r="B34125" s="1" t="s">
        <v>11</v>
      </c>
      <c r="C34125">
        <v>27622</v>
      </c>
      <c r="D34125">
        <v>177893</v>
      </c>
      <c r="E34125" s="31">
        <v>23859</v>
      </c>
      <c r="F34125">
        <v>76</v>
      </c>
      <c r="G34125" s="31">
        <v>3687</v>
      </c>
      <c r="H34125" s="31">
        <v>0</v>
      </c>
    </row>
    <row r="34126" spans="1:8">
      <c r="A34126" s="32">
        <v>44634</v>
      </c>
      <c r="B34126" s="1" t="s">
        <v>12</v>
      </c>
      <c r="C34126">
        <v>14335</v>
      </c>
      <c r="D34126">
        <v>200715</v>
      </c>
      <c r="E34126" s="31">
        <v>11758</v>
      </c>
      <c r="F34126">
        <v>66</v>
      </c>
      <c r="G34126" s="31">
        <v>2511</v>
      </c>
      <c r="H34126" s="31">
        <v>2</v>
      </c>
    </row>
    <row r="34127" spans="1:8">
      <c r="A34127" s="32">
        <v>44634</v>
      </c>
      <c r="B34127" s="1" t="s">
        <v>13</v>
      </c>
      <c r="C34127">
        <v>49084</v>
      </c>
      <c r="D34127">
        <v>422183</v>
      </c>
      <c r="E34127" s="31">
        <v>42240</v>
      </c>
      <c r="F34127">
        <v>163</v>
      </c>
      <c r="G34127" s="31">
        <v>6412</v>
      </c>
      <c r="H34127" s="31">
        <v>7</v>
      </c>
    </row>
    <row r="34128" spans="1:8">
      <c r="A34128" s="32">
        <v>44634</v>
      </c>
      <c r="B34128" s="1" t="s">
        <v>14</v>
      </c>
      <c r="C34128">
        <v>12407</v>
      </c>
      <c r="D34128">
        <v>47226</v>
      </c>
      <c r="E34128" s="31">
        <v>10755</v>
      </c>
      <c r="F34128">
        <v>41</v>
      </c>
      <c r="G34128" s="31">
        <v>1611</v>
      </c>
      <c r="H34128" s="31">
        <v>0</v>
      </c>
    </row>
    <row r="34129" spans="1:8">
      <c r="A34129" s="32">
        <v>44634</v>
      </c>
      <c r="B34129" s="1" t="s">
        <v>15</v>
      </c>
      <c r="C34129">
        <v>14620</v>
      </c>
      <c r="D34129">
        <v>162558</v>
      </c>
      <c r="E34129" s="31">
        <v>12353</v>
      </c>
      <c r="F34129">
        <v>75</v>
      </c>
      <c r="G34129" s="31">
        <v>2192</v>
      </c>
      <c r="H34129" s="31">
        <v>1</v>
      </c>
    </row>
    <row r="34130" spans="1:8">
      <c r="A34130" s="32">
        <v>44634</v>
      </c>
      <c r="B34130" s="1" t="s">
        <v>16</v>
      </c>
      <c r="C34130">
        <v>29388</v>
      </c>
      <c r="D34130">
        <v>641072</v>
      </c>
      <c r="E34130" s="31">
        <v>25602</v>
      </c>
      <c r="F34130">
        <v>189</v>
      </c>
      <c r="G34130" s="31">
        <v>3597</v>
      </c>
      <c r="H34130" s="31">
        <v>4</v>
      </c>
    </row>
    <row r="34131" spans="1:8">
      <c r="A34131" s="32">
        <v>44634</v>
      </c>
      <c r="B34131" s="1" t="s">
        <v>17</v>
      </c>
      <c r="C34131">
        <v>92975</v>
      </c>
      <c r="D34131">
        <v>44484</v>
      </c>
      <c r="E34131" s="31">
        <v>82909</v>
      </c>
      <c r="F34131">
        <v>346</v>
      </c>
      <c r="G34131" s="31">
        <v>9720</v>
      </c>
      <c r="H34131" s="31">
        <v>13</v>
      </c>
    </row>
    <row r="34132" spans="1:8">
      <c r="A34132" s="32">
        <v>44634</v>
      </c>
      <c r="B34132" s="1" t="s">
        <v>18</v>
      </c>
      <c r="C34132">
        <v>53146</v>
      </c>
      <c r="D34132">
        <v>641383</v>
      </c>
      <c r="E34132" s="31">
        <v>47268</v>
      </c>
      <c r="F34132">
        <v>226</v>
      </c>
      <c r="G34132" s="31">
        <v>5652</v>
      </c>
      <c r="H34132" s="31">
        <v>2</v>
      </c>
    </row>
    <row r="34133" spans="1:8">
      <c r="A34133" s="32">
        <v>44634</v>
      </c>
      <c r="B34133" s="1" t="s">
        <v>19</v>
      </c>
      <c r="C34133">
        <v>60094</v>
      </c>
      <c r="D34133">
        <v>510647</v>
      </c>
      <c r="E34133" s="31">
        <v>54924</v>
      </c>
      <c r="F34133">
        <v>270</v>
      </c>
      <c r="G34133" s="31">
        <v>4900</v>
      </c>
      <c r="H34133" s="31">
        <v>4</v>
      </c>
    </row>
    <row r="34134" spans="1:8">
      <c r="A34134" s="32">
        <v>44634</v>
      </c>
      <c r="B34134" s="1" t="s">
        <v>20</v>
      </c>
      <c r="C34134">
        <v>370293</v>
      </c>
      <c r="D34134">
        <v>2312553</v>
      </c>
      <c r="E34134" s="31">
        <v>339529</v>
      </c>
      <c r="F34134">
        <v>1259</v>
      </c>
      <c r="G34134" s="31">
        <v>29505</v>
      </c>
      <c r="H34134" s="31">
        <v>46</v>
      </c>
    </row>
    <row r="34135" spans="1:8">
      <c r="A34135" s="32">
        <v>44634</v>
      </c>
      <c r="B34135" s="1" t="s">
        <v>21</v>
      </c>
      <c r="C34135">
        <v>314598</v>
      </c>
      <c r="D34135">
        <v>1712895</v>
      </c>
      <c r="E34135" s="31">
        <v>287490</v>
      </c>
      <c r="F34135">
        <v>1522</v>
      </c>
      <c r="G34135" s="31">
        <v>23282</v>
      </c>
      <c r="H34135" s="31">
        <v>18</v>
      </c>
    </row>
    <row r="34136" spans="1:8">
      <c r="A34136" s="32">
        <v>44634</v>
      </c>
      <c r="B34136" s="1" t="s">
        <v>22</v>
      </c>
      <c r="C34136">
        <v>1127194</v>
      </c>
      <c r="D34136">
        <v>5711817</v>
      </c>
      <c r="E34136" s="31">
        <v>1001755</v>
      </c>
      <c r="F34136">
        <v>3963</v>
      </c>
      <c r="G34136" s="31">
        <v>121476</v>
      </c>
      <c r="H34136" s="31">
        <v>64</v>
      </c>
    </row>
    <row r="34137" spans="1:8">
      <c r="A34137" s="32">
        <v>44634</v>
      </c>
      <c r="B34137" s="1" t="s">
        <v>23</v>
      </c>
      <c r="C34137">
        <v>531867</v>
      </c>
      <c r="D34137">
        <v>2180686</v>
      </c>
      <c r="E34137" s="31">
        <v>487112</v>
      </c>
      <c r="F34137">
        <v>1883</v>
      </c>
      <c r="G34137" s="31">
        <v>42872</v>
      </c>
      <c r="H34137" s="31">
        <v>79</v>
      </c>
    </row>
    <row r="34138" spans="1:8">
      <c r="A34138" s="32">
        <v>44634</v>
      </c>
      <c r="B34138" s="1" t="s">
        <v>24</v>
      </c>
      <c r="C34138">
        <v>34664</v>
      </c>
      <c r="D34138">
        <v>488548</v>
      </c>
      <c r="E34138" s="31">
        <v>31342</v>
      </c>
      <c r="F34138">
        <v>85</v>
      </c>
      <c r="G34138" s="31">
        <v>3237</v>
      </c>
      <c r="H34138" s="31">
        <v>3</v>
      </c>
    </row>
    <row r="34139" spans="1:8">
      <c r="A34139" s="32">
        <v>44634</v>
      </c>
      <c r="B34139" s="1" t="s">
        <v>25</v>
      </c>
      <c r="C34139">
        <v>23527</v>
      </c>
      <c r="D34139">
        <v>199376</v>
      </c>
      <c r="E34139" s="31">
        <v>18177</v>
      </c>
      <c r="F34139">
        <v>71</v>
      </c>
      <c r="G34139" s="31">
        <v>5279</v>
      </c>
      <c r="H34139" s="31">
        <v>1</v>
      </c>
    </row>
    <row r="34140" spans="1:8">
      <c r="A34140" s="32">
        <v>44634</v>
      </c>
      <c r="B34140" s="1" t="s">
        <v>26</v>
      </c>
      <c r="C34140">
        <v>30255</v>
      </c>
      <c r="D34140">
        <v>314764</v>
      </c>
      <c r="E34140" s="31">
        <v>26542</v>
      </c>
      <c r="F34140">
        <v>178</v>
      </c>
      <c r="G34140" s="31">
        <v>3512</v>
      </c>
      <c r="H34140" s="31">
        <v>5</v>
      </c>
    </row>
    <row r="34141" spans="1:8">
      <c r="A34141" s="32">
        <v>44634</v>
      </c>
      <c r="B34141" s="1" t="s">
        <v>27</v>
      </c>
      <c r="C34141">
        <v>17975</v>
      </c>
      <c r="D34141">
        <v>241658</v>
      </c>
      <c r="E34141" s="31">
        <v>15648</v>
      </c>
      <c r="F34141">
        <v>41</v>
      </c>
      <c r="G34141" s="31">
        <v>2286</v>
      </c>
      <c r="H34141" s="31">
        <v>1</v>
      </c>
    </row>
    <row r="34142" spans="1:8">
      <c r="A34142" s="32">
        <v>44634</v>
      </c>
      <c r="B34142" s="1" t="s">
        <v>28</v>
      </c>
      <c r="C34142">
        <v>19733</v>
      </c>
      <c r="D34142">
        <v>217151</v>
      </c>
      <c r="E34142" s="31">
        <v>17973</v>
      </c>
      <c r="F34142">
        <v>60</v>
      </c>
      <c r="G34142" s="31">
        <v>1707</v>
      </c>
      <c r="H34142" s="31">
        <v>1</v>
      </c>
    </row>
    <row r="34143" spans="1:8">
      <c r="A34143" s="32">
        <v>44634</v>
      </c>
      <c r="B34143" s="1" t="s">
        <v>29</v>
      </c>
      <c r="C34143">
        <v>35977</v>
      </c>
      <c r="D34143">
        <v>534953</v>
      </c>
      <c r="E34143" s="31">
        <v>32214</v>
      </c>
      <c r="F34143">
        <v>158</v>
      </c>
      <c r="G34143" s="31">
        <v>3249</v>
      </c>
      <c r="H34143" s="31">
        <v>1</v>
      </c>
    </row>
    <row r="34144" spans="1:8">
      <c r="A34144" s="32">
        <v>44634</v>
      </c>
      <c r="B34144" s="1" t="s">
        <v>30</v>
      </c>
      <c r="C34144">
        <v>60897</v>
      </c>
      <c r="D34144">
        <v>687029</v>
      </c>
      <c r="E34144" s="31">
        <v>55653</v>
      </c>
      <c r="F34144">
        <v>297</v>
      </c>
      <c r="G34144" s="31">
        <v>4584</v>
      </c>
      <c r="H34144" s="31">
        <v>4</v>
      </c>
    </row>
    <row r="34145" spans="1:8">
      <c r="A34145" s="32">
        <v>44634</v>
      </c>
      <c r="B34145" s="1" t="s">
        <v>31</v>
      </c>
      <c r="C34145">
        <v>105273</v>
      </c>
      <c r="D34145">
        <v>1003265</v>
      </c>
      <c r="E34145" s="31">
        <v>94044</v>
      </c>
      <c r="F34145">
        <v>369</v>
      </c>
      <c r="G34145" s="31">
        <v>10679</v>
      </c>
      <c r="H34145" s="31">
        <v>5</v>
      </c>
    </row>
    <row r="34146" spans="1:8">
      <c r="A34146" s="32">
        <v>44634</v>
      </c>
      <c r="B34146" s="1" t="s">
        <v>32</v>
      </c>
      <c r="C34146">
        <v>368755</v>
      </c>
      <c r="D34146">
        <v>2196937</v>
      </c>
      <c r="E34146" s="31">
        <v>338733</v>
      </c>
      <c r="F34146">
        <v>1839</v>
      </c>
      <c r="G34146" s="31">
        <v>28183</v>
      </c>
      <c r="H34146" s="31">
        <v>35</v>
      </c>
    </row>
    <row r="34147" spans="1:8">
      <c r="A34147" s="32">
        <v>44634</v>
      </c>
      <c r="B34147" s="1" t="s">
        <v>33</v>
      </c>
      <c r="C34147">
        <v>48267</v>
      </c>
      <c r="D34147">
        <v>395473</v>
      </c>
      <c r="E34147" s="31">
        <v>45184</v>
      </c>
      <c r="F34147">
        <v>260</v>
      </c>
      <c r="G34147" s="31">
        <v>4184</v>
      </c>
      <c r="H34147" s="31">
        <v>8</v>
      </c>
    </row>
    <row r="34148" spans="1:8">
      <c r="A34148" s="32">
        <v>44634</v>
      </c>
      <c r="B34148" s="1" t="s">
        <v>34</v>
      </c>
      <c r="C34148">
        <v>59602</v>
      </c>
      <c r="D34148">
        <v>488609</v>
      </c>
      <c r="E34148" s="31">
        <v>52223</v>
      </c>
      <c r="F34148">
        <v>168</v>
      </c>
      <c r="G34148" s="31">
        <v>7211</v>
      </c>
      <c r="H34148" s="31">
        <v>2</v>
      </c>
    </row>
    <row r="34149" spans="1:8">
      <c r="A34149" s="32">
        <v>44634</v>
      </c>
      <c r="B34149" s="1" t="s">
        <v>35</v>
      </c>
      <c r="C34149">
        <v>141040</v>
      </c>
      <c r="D34149">
        <v>686834</v>
      </c>
      <c r="E34149" s="31">
        <v>129826</v>
      </c>
      <c r="F34149">
        <v>542</v>
      </c>
      <c r="G34149" s="31">
        <v>10056</v>
      </c>
      <c r="H34149" s="31">
        <v>44</v>
      </c>
    </row>
    <row r="34150" spans="1:8">
      <c r="A34150" s="32">
        <v>44634</v>
      </c>
      <c r="B34150" s="1" t="s">
        <v>36</v>
      </c>
      <c r="C34150">
        <v>731169</v>
      </c>
      <c r="D34150">
        <v>5902484</v>
      </c>
      <c r="E34150" s="31">
        <v>663874</v>
      </c>
      <c r="F34150">
        <v>4305</v>
      </c>
      <c r="G34150" s="31">
        <v>62935</v>
      </c>
      <c r="H34150" s="31">
        <v>693</v>
      </c>
    </row>
    <row r="34151" spans="1:8">
      <c r="A34151" s="32">
        <v>44634</v>
      </c>
      <c r="B34151" s="1" t="s">
        <v>37</v>
      </c>
      <c r="C34151">
        <v>300563</v>
      </c>
      <c r="D34151">
        <v>1294914</v>
      </c>
      <c r="E34151" s="31">
        <v>273087</v>
      </c>
      <c r="F34151">
        <v>2003</v>
      </c>
      <c r="G34151" s="31">
        <v>25479</v>
      </c>
      <c r="H34151" s="31">
        <v>23</v>
      </c>
    </row>
    <row r="34152" spans="1:8">
      <c r="A34152" s="32">
        <v>44634</v>
      </c>
      <c r="B34152" s="1" t="s">
        <v>38</v>
      </c>
      <c r="C34152">
        <v>67481</v>
      </c>
      <c r="D34152">
        <v>424387</v>
      </c>
      <c r="E34152" s="31">
        <v>54948</v>
      </c>
      <c r="F34152">
        <v>318</v>
      </c>
      <c r="G34152" s="31">
        <v>12215</v>
      </c>
      <c r="H34152" s="31">
        <v>18</v>
      </c>
    </row>
    <row r="34153" spans="1:8">
      <c r="A34153" s="32">
        <v>44634</v>
      </c>
      <c r="B34153" s="1" t="s">
        <v>39</v>
      </c>
      <c r="C34153">
        <v>25573</v>
      </c>
      <c r="D34153">
        <v>127383</v>
      </c>
      <c r="E34153" s="31">
        <v>24368</v>
      </c>
      <c r="F34153">
        <v>107</v>
      </c>
      <c r="G34153" s="31">
        <v>941</v>
      </c>
      <c r="H34153" s="31">
        <v>1</v>
      </c>
    </row>
    <row r="34154" spans="1:8">
      <c r="A34154" s="32">
        <v>44634</v>
      </c>
      <c r="B34154" s="1" t="s">
        <v>40</v>
      </c>
      <c r="C34154">
        <v>7893</v>
      </c>
      <c r="D34154">
        <v>277710</v>
      </c>
      <c r="E34154" s="31">
        <v>7138</v>
      </c>
      <c r="F34154">
        <v>10</v>
      </c>
      <c r="G34154" s="31">
        <v>651</v>
      </c>
      <c r="H34154" s="31">
        <v>0</v>
      </c>
    </row>
    <row r="34155" spans="1:8">
      <c r="A34155" s="32">
        <v>44634</v>
      </c>
      <c r="B34155" s="1" t="s">
        <v>41</v>
      </c>
      <c r="C34155">
        <v>7762</v>
      </c>
      <c r="D34155">
        <v>122915</v>
      </c>
      <c r="E34155" s="31">
        <v>6838</v>
      </c>
      <c r="F34155">
        <v>8</v>
      </c>
      <c r="G34155" s="31">
        <v>916</v>
      </c>
      <c r="H34155" s="31">
        <v>1</v>
      </c>
    </row>
    <row r="34156" spans="1:8">
      <c r="A34156" s="32">
        <v>44634</v>
      </c>
      <c r="B34156" s="1" t="s">
        <v>42</v>
      </c>
      <c r="C34156">
        <v>55987</v>
      </c>
      <c r="D34156">
        <v>449702</v>
      </c>
      <c r="E34156" s="31">
        <v>49083</v>
      </c>
      <c r="F34156">
        <v>216</v>
      </c>
      <c r="G34156" s="31">
        <v>4173</v>
      </c>
      <c r="H34156" s="31">
        <v>5</v>
      </c>
    </row>
    <row r="34157" spans="1:8">
      <c r="A34157" s="32">
        <v>44634</v>
      </c>
      <c r="B34157" s="1" t="s">
        <v>43</v>
      </c>
      <c r="C34157">
        <v>83193</v>
      </c>
      <c r="D34157">
        <v>1447855</v>
      </c>
      <c r="E34157" s="31">
        <v>74078</v>
      </c>
      <c r="F34157">
        <v>428</v>
      </c>
      <c r="G34157" s="31">
        <v>8687</v>
      </c>
      <c r="H34157" s="31">
        <v>6</v>
      </c>
    </row>
    <row r="34158" spans="1:8">
      <c r="A34158" s="32">
        <v>44634</v>
      </c>
      <c r="B34158" s="1" t="s">
        <v>44</v>
      </c>
      <c r="C34158">
        <v>25072</v>
      </c>
      <c r="D34158">
        <v>440054</v>
      </c>
      <c r="E34158" s="31">
        <v>22154</v>
      </c>
      <c r="F34158">
        <v>153</v>
      </c>
      <c r="G34158" s="31">
        <v>2765</v>
      </c>
      <c r="H34158" s="31">
        <v>2</v>
      </c>
    </row>
    <row r="34159" spans="1:8">
      <c r="A34159" s="32">
        <v>44634</v>
      </c>
      <c r="B34159" s="1" t="s">
        <v>45</v>
      </c>
      <c r="C34159">
        <v>14008</v>
      </c>
      <c r="D34159">
        <v>167309</v>
      </c>
      <c r="E34159" s="31">
        <v>12419</v>
      </c>
      <c r="F34159">
        <v>78</v>
      </c>
      <c r="G34159" s="31">
        <v>1514</v>
      </c>
      <c r="H34159" s="31">
        <v>4</v>
      </c>
    </row>
    <row r="34160" spans="1:8">
      <c r="A34160" s="32">
        <v>44634</v>
      </c>
      <c r="B34160" s="1" t="s">
        <v>46</v>
      </c>
      <c r="C34160">
        <v>24053</v>
      </c>
      <c r="D34160">
        <v>210888</v>
      </c>
      <c r="E34160" s="31">
        <v>20682</v>
      </c>
      <c r="F34160">
        <v>91</v>
      </c>
      <c r="G34160" s="31">
        <v>3280</v>
      </c>
      <c r="H34160" s="31">
        <v>5</v>
      </c>
    </row>
    <row r="34161" spans="1:8">
      <c r="A34161" s="32">
        <v>44634</v>
      </c>
      <c r="B34161" s="1" t="s">
        <v>47</v>
      </c>
      <c r="C34161">
        <v>20695</v>
      </c>
      <c r="D34161">
        <v>273976</v>
      </c>
      <c r="E34161" s="31">
        <v>18188</v>
      </c>
      <c r="F34161">
        <v>124</v>
      </c>
      <c r="G34161" s="31">
        <v>2383</v>
      </c>
      <c r="H34161" s="31">
        <v>4</v>
      </c>
    </row>
    <row r="34162" spans="1:8">
      <c r="A34162" s="32">
        <v>44634</v>
      </c>
      <c r="B34162" s="1" t="s">
        <v>48</v>
      </c>
      <c r="C34162">
        <v>14600</v>
      </c>
      <c r="D34162">
        <v>198465</v>
      </c>
      <c r="E34162" s="31">
        <v>12714</v>
      </c>
      <c r="F34162">
        <v>94</v>
      </c>
      <c r="G34162" s="31">
        <v>1792</v>
      </c>
      <c r="H34162" s="31">
        <v>2</v>
      </c>
    </row>
    <row r="34163" spans="1:8">
      <c r="A34163" s="32">
        <v>44634</v>
      </c>
      <c r="B34163" s="1" t="s">
        <v>49</v>
      </c>
      <c r="C34163">
        <v>268647</v>
      </c>
      <c r="D34163">
        <v>2113898</v>
      </c>
      <c r="E34163" s="31">
        <v>232085</v>
      </c>
      <c r="F34163">
        <v>1054</v>
      </c>
      <c r="G34163" s="31">
        <v>30197</v>
      </c>
      <c r="H34163" s="31">
        <v>11</v>
      </c>
    </row>
    <row r="34164" spans="1:8">
      <c r="A34164" s="32">
        <v>44634</v>
      </c>
      <c r="B34164" s="1" t="s">
        <v>50</v>
      </c>
      <c r="C34164">
        <v>27611</v>
      </c>
      <c r="D34164">
        <v>201584</v>
      </c>
      <c r="E34164" s="31">
        <v>22117</v>
      </c>
      <c r="F34164">
        <v>72</v>
      </c>
      <c r="G34164" s="31">
        <v>2714</v>
      </c>
      <c r="H34164" s="31">
        <v>2</v>
      </c>
    </row>
    <row r="34165" spans="1:8">
      <c r="A34165" s="32">
        <v>44634</v>
      </c>
      <c r="B34165" s="1" t="s">
        <v>51</v>
      </c>
      <c r="C34165">
        <v>29179</v>
      </c>
      <c r="D34165">
        <v>291607</v>
      </c>
      <c r="E34165" s="31">
        <v>27176</v>
      </c>
      <c r="F34165">
        <v>114</v>
      </c>
      <c r="G34165" s="31">
        <v>3187</v>
      </c>
      <c r="H34165" s="31">
        <v>2</v>
      </c>
    </row>
    <row r="34166" spans="1:8">
      <c r="A34166" s="32">
        <v>44634</v>
      </c>
      <c r="B34166" s="1" t="s">
        <v>52</v>
      </c>
      <c r="C34166">
        <v>57258</v>
      </c>
      <c r="D34166">
        <v>213964</v>
      </c>
      <c r="E34166" s="31">
        <v>50933</v>
      </c>
      <c r="F34166">
        <v>258</v>
      </c>
      <c r="G34166" s="31">
        <v>6067</v>
      </c>
      <c r="H34166" s="31">
        <v>15</v>
      </c>
    </row>
    <row r="34167" spans="1:8">
      <c r="A34167" s="32">
        <v>44634</v>
      </c>
      <c r="B34167" s="1" t="s">
        <v>53</v>
      </c>
      <c r="C34167">
        <v>27826</v>
      </c>
      <c r="D34167">
        <v>449337</v>
      </c>
      <c r="E34167" s="31">
        <v>25573</v>
      </c>
      <c r="F34167">
        <v>117</v>
      </c>
      <c r="G34167" s="31">
        <v>2136</v>
      </c>
      <c r="H34167" s="31">
        <v>2</v>
      </c>
    </row>
    <row r="34168" spans="1:8">
      <c r="A34168" s="32">
        <v>44634</v>
      </c>
      <c r="B34168" s="1" t="s">
        <v>54</v>
      </c>
      <c r="C34168">
        <v>21613</v>
      </c>
      <c r="D34168">
        <v>141289</v>
      </c>
      <c r="E34168" s="31">
        <v>19581</v>
      </c>
      <c r="F34168">
        <v>111</v>
      </c>
      <c r="G34168" s="31">
        <v>1995</v>
      </c>
      <c r="H34168" s="31">
        <v>0</v>
      </c>
    </row>
    <row r="34169" spans="1:8">
      <c r="A34169" s="32">
        <v>44634</v>
      </c>
      <c r="B34169" s="1" t="s">
        <v>55</v>
      </c>
      <c r="C34169">
        <v>36240</v>
      </c>
      <c r="D34169">
        <v>282673</v>
      </c>
      <c r="E34169" s="31">
        <v>32983</v>
      </c>
      <c r="F34169">
        <v>148</v>
      </c>
      <c r="G34169" s="31">
        <v>2906</v>
      </c>
      <c r="H34169" s="31">
        <v>2</v>
      </c>
    </row>
    <row r="34170" spans="1:8">
      <c r="A34170" s="32">
        <v>44634</v>
      </c>
      <c r="B34170" s="1" t="s">
        <v>56</v>
      </c>
      <c r="C34170">
        <v>109569</v>
      </c>
      <c r="D34170">
        <v>624067</v>
      </c>
      <c r="E34170" s="31">
        <v>104094</v>
      </c>
      <c r="F34170">
        <v>430</v>
      </c>
      <c r="G34170" s="31">
        <v>5051</v>
      </c>
      <c r="H34170" s="31">
        <v>17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6" t="s">
        <v>146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360</v>
      </c>
    </row>
    <row r="3" spans="1:17">
      <c r="A3" s="36">
        <f>DATE($A$8, $B$8, $C$8)</f>
        <v>44635</v>
      </c>
      <c r="B3" s="25" t="s">
        <v>153</v>
      </c>
      <c r="C3" s="25">
        <f>IF(D21="", "", D21)</f>
        <v>5795823</v>
      </c>
      <c r="D3" s="25">
        <f>IF(C21="", "", C21)</f>
        <v>39622868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542272</v>
      </c>
      <c r="I3" s="25" t="str">
        <f t="shared" si="1"/>
        <v/>
      </c>
      <c r="J3" s="25">
        <f t="shared" si="1"/>
        <v>1170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5215559</v>
      </c>
      <c r="N3" s="25">
        <f t="shared" si="2"/>
        <v>26254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44635</v>
      </c>
      <c r="B4" s="25" t="s">
        <v>154</v>
      </c>
      <c r="C4" s="25">
        <f>IF(D22="", "", D22)</f>
        <v>12404</v>
      </c>
      <c r="D4" s="25">
        <f>IF(C22="", "", C22)</f>
        <v>1565406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635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11761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44635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6" t="s">
        <v>156</v>
      </c>
      <c r="B7" s="136"/>
      <c r="C7" s="136"/>
      <c r="D7" s="136"/>
      <c r="E7" s="136"/>
      <c r="F7" s="136"/>
      <c r="G7" s="136"/>
      <c r="H7" s="136"/>
      <c r="I7" s="136"/>
      <c r="M7" s="47"/>
      <c r="O7" s="26"/>
      <c r="P7" s="26"/>
    </row>
    <row r="8" spans="1:17">
      <c r="A8" s="4">
        <v>2022</v>
      </c>
      <c r="B8" s="4">
        <v>3</v>
      </c>
      <c r="C8" s="4">
        <v>15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6" t="s">
        <v>376</v>
      </c>
      <c r="B9" s="136"/>
      <c r="C9" s="136"/>
      <c r="D9" s="136"/>
      <c r="E9" s="136"/>
      <c r="F9" s="136"/>
      <c r="G9" s="136"/>
      <c r="H9" s="136"/>
      <c r="I9" s="136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6" t="s">
        <v>157</v>
      </c>
      <c r="D10" s="136"/>
      <c r="E10" s="136" t="s">
        <v>158</v>
      </c>
      <c r="F10" s="136"/>
      <c r="G10" s="136" t="s">
        <v>159</v>
      </c>
      <c r="H10" s="136" t="s">
        <v>160</v>
      </c>
      <c r="I10" s="136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6"/>
      <c r="H11" s="136"/>
      <c r="I11" s="138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39622868</v>
      </c>
      <c r="D12" s="45">
        <v>5795823</v>
      </c>
      <c r="E12" s="45">
        <v>542272</v>
      </c>
      <c r="F12" s="45">
        <v>1170</v>
      </c>
      <c r="G12" s="45">
        <v>5215559</v>
      </c>
      <c r="H12" s="45">
        <v>26254</v>
      </c>
      <c r="I12" s="3"/>
      <c r="J12" s="54"/>
      <c r="K12" s="139" t="s">
        <v>348</v>
      </c>
      <c r="L12" s="139"/>
      <c r="M12" s="59"/>
      <c r="N12" s="57"/>
      <c r="O12" s="57"/>
      <c r="P12" s="58"/>
      <c r="Q12" s="59"/>
    </row>
    <row r="13" spans="1:17">
      <c r="B13" s="26" t="s">
        <v>325</v>
      </c>
      <c r="C13" s="45">
        <v>1565406</v>
      </c>
      <c r="D13" s="45">
        <v>12404</v>
      </c>
      <c r="E13" s="45">
        <v>635</v>
      </c>
      <c r="F13" s="45">
        <v>0</v>
      </c>
      <c r="G13" s="45">
        <v>11761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41189103</v>
      </c>
      <c r="D15" s="44">
        <f t="shared" si="3"/>
        <v>5808242</v>
      </c>
      <c r="E15" s="44">
        <f t="shared" si="3"/>
        <v>542907</v>
      </c>
      <c r="F15" s="44">
        <f t="shared" si="3"/>
        <v>1170</v>
      </c>
      <c r="G15" s="44">
        <f t="shared" si="3"/>
        <v>5227335</v>
      </c>
      <c r="H15" s="44">
        <f t="shared" si="3"/>
        <v>26262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6" t="s">
        <v>157</v>
      </c>
      <c r="D18" s="138"/>
      <c r="E18" s="136" t="s">
        <v>169</v>
      </c>
      <c r="F18" s="138"/>
      <c r="G18" s="138"/>
      <c r="H18" s="136" t="s">
        <v>170</v>
      </c>
      <c r="I18" s="138"/>
      <c r="J18" s="138"/>
      <c r="K18" s="138"/>
      <c r="L18" s="138"/>
      <c r="M18" s="138"/>
      <c r="N18" s="138"/>
      <c r="O18" s="138"/>
      <c r="P18" s="138"/>
    </row>
    <row r="19" spans="1:16">
      <c r="C19" s="138"/>
      <c r="D19" s="138"/>
      <c r="E19" s="138"/>
      <c r="F19" s="138"/>
      <c r="G19" s="138"/>
      <c r="H19" s="136" t="s">
        <v>158</v>
      </c>
      <c r="I19" s="138"/>
      <c r="J19" s="138"/>
      <c r="K19" s="138"/>
      <c r="L19" s="138"/>
      <c r="M19" s="138"/>
      <c r="N19" s="138"/>
      <c r="O19" s="136" t="s">
        <v>159</v>
      </c>
      <c r="P19" s="136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8"/>
      <c r="P20" s="138"/>
    </row>
    <row r="21" spans="1:16">
      <c r="B21" s="25" t="s">
        <v>166</v>
      </c>
      <c r="C21" s="27">
        <f t="shared" ref="C21:D23" si="4">C12</f>
        <v>39622868</v>
      </c>
      <c r="D21" s="27">
        <f t="shared" si="4"/>
        <v>5795823</v>
      </c>
      <c r="E21" s="3"/>
      <c r="F21" s="3"/>
      <c r="G21" s="3"/>
      <c r="H21" s="3"/>
      <c r="I21" s="27">
        <f>E12</f>
        <v>542272</v>
      </c>
      <c r="J21" s="3"/>
      <c r="K21" s="27">
        <f>F12</f>
        <v>1170</v>
      </c>
      <c r="L21" s="3"/>
      <c r="M21" s="3"/>
      <c r="N21" s="16">
        <f>G21</f>
        <v>0</v>
      </c>
      <c r="O21" s="27">
        <f t="shared" ref="O21:P23" si="5">G12</f>
        <v>5215559</v>
      </c>
      <c r="P21" s="27">
        <f t="shared" si="5"/>
        <v>26254</v>
      </c>
    </row>
    <row r="22" spans="1:16">
      <c r="B22" s="25" t="s">
        <v>167</v>
      </c>
      <c r="C22" s="27">
        <f t="shared" si="4"/>
        <v>1565406</v>
      </c>
      <c r="D22" s="27">
        <f t="shared" si="4"/>
        <v>12404</v>
      </c>
      <c r="E22" s="3"/>
      <c r="F22" s="3"/>
      <c r="G22" s="3"/>
      <c r="H22" s="3"/>
      <c r="I22" s="27">
        <f>E13</f>
        <v>635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11761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41189103</v>
      </c>
      <c r="D24" s="25">
        <f t="shared" si="6"/>
        <v>5808242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542907</v>
      </c>
      <c r="J24" s="25">
        <f t="shared" si="6"/>
        <v>0</v>
      </c>
      <c r="K24" s="25">
        <f t="shared" si="6"/>
        <v>1170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5227335</v>
      </c>
      <c r="P24" s="25">
        <f t="shared" si="6"/>
        <v>26262</v>
      </c>
    </row>
    <row r="26" spans="1:16">
      <c r="F26" s="136" t="s">
        <v>277</v>
      </c>
      <c r="G26" s="138"/>
      <c r="H26" s="138"/>
      <c r="I26" s="138"/>
      <c r="J26" s="138"/>
      <c r="K26" s="138"/>
    </row>
    <row r="27" spans="1:16">
      <c r="E27" s="25" t="s">
        <v>290</v>
      </c>
      <c r="F27" s="137" t="s">
        <v>279</v>
      </c>
      <c r="G27" s="137"/>
      <c r="H27" s="137"/>
      <c r="I27" s="137"/>
      <c r="J27" s="137"/>
      <c r="K27" s="137"/>
      <c r="L27" s="137"/>
    </row>
    <row r="29" spans="1:16">
      <c r="F29" s="136" t="s">
        <v>285</v>
      </c>
      <c r="G29" s="136"/>
      <c r="H29" s="136"/>
      <c r="I29" s="136"/>
      <c r="J29" s="136"/>
      <c r="K29" s="136"/>
      <c r="L29" s="136"/>
    </row>
    <row r="30" spans="1:16">
      <c r="F30" s="137" t="s">
        <v>280</v>
      </c>
      <c r="G30" s="137"/>
      <c r="H30" s="137"/>
      <c r="I30" s="137"/>
      <c r="J30" s="137"/>
      <c r="K30" s="137"/>
      <c r="L30" s="137"/>
      <c r="M30" s="137"/>
      <c r="N30" s="137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6" t="s">
        <v>292</v>
      </c>
      <c r="H32" s="136"/>
      <c r="I32" s="136"/>
      <c r="J32" s="136"/>
      <c r="K32" s="136"/>
      <c r="L32" s="136"/>
    </row>
    <row r="33" spans="6:14">
      <c r="F33" s="136" t="s">
        <v>287</v>
      </c>
      <c r="G33" s="136"/>
      <c r="H33" s="136"/>
      <c r="I33" s="136"/>
      <c r="J33" s="136"/>
      <c r="K33" s="136"/>
      <c r="L33" s="136"/>
      <c r="M33" s="136"/>
      <c r="N33" s="136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0" t="s">
        <v>361</v>
      </c>
      <c r="C1" s="140"/>
      <c r="D1" s="140"/>
      <c r="E1" s="140"/>
      <c r="F1" s="140"/>
      <c r="G1" s="140"/>
      <c r="H1" s="140"/>
      <c r="I1" s="140"/>
    </row>
    <row r="2" spans="1:10" ht="28.5" customHeight="1">
      <c r="B2" s="140"/>
      <c r="C2" s="140"/>
      <c r="D2" s="140"/>
      <c r="E2" s="140"/>
      <c r="F2" s="140"/>
      <c r="G2" s="140"/>
      <c r="H2" s="140"/>
      <c r="I2" s="140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1" t="s">
        <v>180</v>
      </c>
      <c r="C4" s="151" t="s">
        <v>349</v>
      </c>
      <c r="D4" s="152"/>
      <c r="E4" s="155" t="s">
        <v>350</v>
      </c>
      <c r="F4" s="147" t="s">
        <v>353</v>
      </c>
      <c r="G4" s="148"/>
      <c r="H4" s="145" t="s">
        <v>354</v>
      </c>
      <c r="I4" s="145" t="s">
        <v>351</v>
      </c>
      <c r="J4" s="19"/>
    </row>
    <row r="5" spans="1:10" ht="13.2" customHeight="1">
      <c r="B5" s="142"/>
      <c r="C5" s="153"/>
      <c r="D5" s="154"/>
      <c r="E5" s="156"/>
      <c r="F5" s="101" t="s">
        <v>355</v>
      </c>
      <c r="G5" s="98" t="s">
        <v>352</v>
      </c>
      <c r="H5" s="146"/>
      <c r="I5" s="146"/>
      <c r="J5" s="19"/>
    </row>
    <row r="6" spans="1:10" ht="12" customHeight="1">
      <c r="A6" s="15" t="s">
        <v>181</v>
      </c>
      <c r="B6" s="20" t="s">
        <v>228</v>
      </c>
      <c r="C6" s="149">
        <v>196094</v>
      </c>
      <c r="D6" s="150"/>
      <c r="E6" s="99">
        <v>1745698</v>
      </c>
      <c r="F6" s="99">
        <v>18704</v>
      </c>
      <c r="G6" s="100">
        <v>5</v>
      </c>
      <c r="H6" s="99">
        <v>176184</v>
      </c>
      <c r="I6" s="99">
        <v>1868</v>
      </c>
      <c r="J6" s="116"/>
    </row>
    <row r="7" spans="1:10" ht="12" customHeight="1">
      <c r="A7" s="15" t="s">
        <v>182</v>
      </c>
      <c r="B7" s="21" t="s">
        <v>229</v>
      </c>
      <c r="C7" s="143">
        <v>27622</v>
      </c>
      <c r="D7" s="144"/>
      <c r="E7" s="99">
        <v>177893</v>
      </c>
      <c r="F7" s="99">
        <v>3687</v>
      </c>
      <c r="G7" s="100">
        <v>0</v>
      </c>
      <c r="H7" s="99">
        <v>23859</v>
      </c>
      <c r="I7" s="100">
        <v>76</v>
      </c>
      <c r="J7" s="116"/>
    </row>
    <row r="8" spans="1:10" ht="12" customHeight="1">
      <c r="A8" s="15" t="s">
        <v>183</v>
      </c>
      <c r="B8" s="21" t="s">
        <v>230</v>
      </c>
      <c r="C8" s="143">
        <v>14335</v>
      </c>
      <c r="D8" s="144"/>
      <c r="E8" s="99">
        <v>200715</v>
      </c>
      <c r="F8" s="99">
        <v>2511</v>
      </c>
      <c r="G8" s="100">
        <v>2</v>
      </c>
      <c r="H8" s="99">
        <v>11758</v>
      </c>
      <c r="I8" s="100">
        <v>66</v>
      </c>
      <c r="J8" s="116"/>
    </row>
    <row r="9" spans="1:10" ht="12" customHeight="1">
      <c r="A9" s="15" t="s">
        <v>184</v>
      </c>
      <c r="B9" s="21" t="s">
        <v>231</v>
      </c>
      <c r="C9" s="143">
        <v>49084</v>
      </c>
      <c r="D9" s="144"/>
      <c r="E9" s="99">
        <v>422183</v>
      </c>
      <c r="F9" s="99">
        <v>6412</v>
      </c>
      <c r="G9" s="100">
        <v>7</v>
      </c>
      <c r="H9" s="99">
        <v>42240</v>
      </c>
      <c r="I9" s="100">
        <v>163</v>
      </c>
      <c r="J9" s="116"/>
    </row>
    <row r="10" spans="1:10" ht="12" customHeight="1">
      <c r="A10" s="15" t="s">
        <v>185</v>
      </c>
      <c r="B10" s="21" t="s">
        <v>232</v>
      </c>
      <c r="C10" s="143">
        <v>12407</v>
      </c>
      <c r="D10" s="144"/>
      <c r="E10" s="99">
        <v>47226</v>
      </c>
      <c r="F10" s="99">
        <v>1611</v>
      </c>
      <c r="G10" s="100">
        <v>0</v>
      </c>
      <c r="H10" s="99">
        <v>10755</v>
      </c>
      <c r="I10" s="100">
        <v>41</v>
      </c>
      <c r="J10" s="116"/>
    </row>
    <row r="11" spans="1:10" ht="12" customHeight="1">
      <c r="A11" s="15" t="s">
        <v>186</v>
      </c>
      <c r="B11" s="21" t="s">
        <v>233</v>
      </c>
      <c r="C11" s="143">
        <v>14620</v>
      </c>
      <c r="D11" s="144"/>
      <c r="E11" s="99">
        <v>162558</v>
      </c>
      <c r="F11" s="99">
        <v>2192</v>
      </c>
      <c r="G11" s="100">
        <v>1</v>
      </c>
      <c r="H11" s="99">
        <v>12353</v>
      </c>
      <c r="I11" s="100">
        <v>75</v>
      </c>
      <c r="J11" s="116"/>
    </row>
    <row r="12" spans="1:10" ht="12" customHeight="1">
      <c r="A12" s="15" t="s">
        <v>187</v>
      </c>
      <c r="B12" s="21" t="s">
        <v>234</v>
      </c>
      <c r="C12" s="143">
        <v>29388</v>
      </c>
      <c r="D12" s="144"/>
      <c r="E12" s="99">
        <v>641072</v>
      </c>
      <c r="F12" s="99">
        <v>3597</v>
      </c>
      <c r="G12" s="100">
        <v>4</v>
      </c>
      <c r="H12" s="99">
        <v>25602</v>
      </c>
      <c r="I12" s="100">
        <v>189</v>
      </c>
      <c r="J12" s="116"/>
    </row>
    <row r="13" spans="1:10" ht="12" customHeight="1">
      <c r="A13" s="15" t="s">
        <v>188</v>
      </c>
      <c r="B13" s="21" t="s">
        <v>235</v>
      </c>
      <c r="C13" s="143">
        <v>92975</v>
      </c>
      <c r="D13" s="144"/>
      <c r="E13" s="99">
        <v>44484</v>
      </c>
      <c r="F13" s="99">
        <v>9720</v>
      </c>
      <c r="G13" s="100">
        <v>13</v>
      </c>
      <c r="H13" s="99">
        <v>82909</v>
      </c>
      <c r="I13" s="100">
        <v>346</v>
      </c>
      <c r="J13" s="116"/>
    </row>
    <row r="14" spans="1:10" ht="12" customHeight="1">
      <c r="A14" s="15" t="s">
        <v>189</v>
      </c>
      <c r="B14" s="21" t="s">
        <v>236</v>
      </c>
      <c r="C14" s="143">
        <v>53146</v>
      </c>
      <c r="D14" s="144"/>
      <c r="E14" s="99">
        <v>641383</v>
      </c>
      <c r="F14" s="99">
        <v>5652</v>
      </c>
      <c r="G14" s="100">
        <v>2</v>
      </c>
      <c r="H14" s="99">
        <v>47268</v>
      </c>
      <c r="I14" s="100">
        <v>226</v>
      </c>
      <c r="J14" s="116"/>
    </row>
    <row r="15" spans="1:10" ht="12" customHeight="1">
      <c r="A15" s="15" t="s">
        <v>190</v>
      </c>
      <c r="B15" s="21" t="s">
        <v>237</v>
      </c>
      <c r="C15" s="143">
        <v>60094</v>
      </c>
      <c r="D15" s="144"/>
      <c r="E15" s="99">
        <v>510647</v>
      </c>
      <c r="F15" s="99">
        <v>4900</v>
      </c>
      <c r="G15" s="100">
        <v>4</v>
      </c>
      <c r="H15" s="99">
        <v>54924</v>
      </c>
      <c r="I15" s="100">
        <v>270</v>
      </c>
      <c r="J15" s="116"/>
    </row>
    <row r="16" spans="1:10" ht="12" customHeight="1">
      <c r="A16" s="15" t="s">
        <v>191</v>
      </c>
      <c r="B16" s="21" t="s">
        <v>238</v>
      </c>
      <c r="C16" s="149">
        <v>370293</v>
      </c>
      <c r="D16" s="150"/>
      <c r="E16" s="99">
        <v>2312553</v>
      </c>
      <c r="F16" s="99">
        <v>29505</v>
      </c>
      <c r="G16" s="100">
        <v>46</v>
      </c>
      <c r="H16" s="99">
        <v>339529</v>
      </c>
      <c r="I16" s="99">
        <v>1259</v>
      </c>
      <c r="J16" s="116"/>
    </row>
    <row r="17" spans="1:10" ht="12" customHeight="1">
      <c r="A17" s="15" t="s">
        <v>192</v>
      </c>
      <c r="B17" s="21" t="s">
        <v>239</v>
      </c>
      <c r="C17" s="149">
        <v>314598</v>
      </c>
      <c r="D17" s="150"/>
      <c r="E17" s="99">
        <v>1712895</v>
      </c>
      <c r="F17" s="99">
        <v>23282</v>
      </c>
      <c r="G17" s="100">
        <v>18</v>
      </c>
      <c r="H17" s="99">
        <v>287490</v>
      </c>
      <c r="I17" s="99">
        <v>1522</v>
      </c>
      <c r="J17" s="116"/>
    </row>
    <row r="18" spans="1:10" ht="12" customHeight="1">
      <c r="A18" s="15" t="s">
        <v>193</v>
      </c>
      <c r="B18" s="21" t="s">
        <v>240</v>
      </c>
      <c r="C18" s="157">
        <v>1127194</v>
      </c>
      <c r="D18" s="158"/>
      <c r="E18" s="99">
        <v>5711817</v>
      </c>
      <c r="F18" s="99">
        <v>121476</v>
      </c>
      <c r="G18" s="100">
        <v>64</v>
      </c>
      <c r="H18" s="99">
        <v>1001755</v>
      </c>
      <c r="I18" s="99">
        <v>3963</v>
      </c>
      <c r="J18" s="116"/>
    </row>
    <row r="19" spans="1:10" ht="12" customHeight="1">
      <c r="A19" s="15" t="s">
        <v>194</v>
      </c>
      <c r="B19" s="20" t="s">
        <v>241</v>
      </c>
      <c r="C19" s="149">
        <v>531867</v>
      </c>
      <c r="D19" s="150"/>
      <c r="E19" s="99">
        <v>2180686</v>
      </c>
      <c r="F19" s="99">
        <v>42872</v>
      </c>
      <c r="G19" s="100">
        <v>79</v>
      </c>
      <c r="H19" s="99">
        <v>487112</v>
      </c>
      <c r="I19" s="99">
        <v>1883</v>
      </c>
      <c r="J19" s="116"/>
    </row>
    <row r="20" spans="1:10" ht="12" customHeight="1">
      <c r="A20" s="15" t="s">
        <v>195</v>
      </c>
      <c r="B20" s="21" t="s">
        <v>242</v>
      </c>
      <c r="C20" s="143">
        <v>34664</v>
      </c>
      <c r="D20" s="144"/>
      <c r="E20" s="99">
        <v>488548</v>
      </c>
      <c r="F20" s="99">
        <v>3237</v>
      </c>
      <c r="G20" s="100">
        <v>3</v>
      </c>
      <c r="H20" s="99">
        <v>31342</v>
      </c>
      <c r="I20" s="100">
        <v>85</v>
      </c>
      <c r="J20" s="116"/>
    </row>
    <row r="21" spans="1:10" ht="12" customHeight="1">
      <c r="A21" s="15" t="s">
        <v>196</v>
      </c>
      <c r="B21" s="21" t="s">
        <v>243</v>
      </c>
      <c r="C21" s="143">
        <v>23527</v>
      </c>
      <c r="D21" s="144"/>
      <c r="E21" s="99">
        <v>199376</v>
      </c>
      <c r="F21" s="99">
        <v>5279</v>
      </c>
      <c r="G21" s="100">
        <v>1</v>
      </c>
      <c r="H21" s="99">
        <v>18177</v>
      </c>
      <c r="I21" s="100">
        <v>71</v>
      </c>
      <c r="J21" s="116"/>
    </row>
    <row r="22" spans="1:10" ht="12" customHeight="1">
      <c r="A22" s="15" t="s">
        <v>197</v>
      </c>
      <c r="B22" s="21" t="s">
        <v>244</v>
      </c>
      <c r="C22" s="143">
        <v>30255</v>
      </c>
      <c r="D22" s="144"/>
      <c r="E22" s="99">
        <v>314764</v>
      </c>
      <c r="F22" s="99">
        <v>3512</v>
      </c>
      <c r="G22" s="100">
        <v>5</v>
      </c>
      <c r="H22" s="99">
        <v>26542</v>
      </c>
      <c r="I22" s="100">
        <v>178</v>
      </c>
      <c r="J22" s="116"/>
    </row>
    <row r="23" spans="1:10" ht="12" customHeight="1">
      <c r="A23" s="15" t="s">
        <v>198</v>
      </c>
      <c r="B23" s="21" t="s">
        <v>245</v>
      </c>
      <c r="C23" s="143">
        <v>17975</v>
      </c>
      <c r="D23" s="144"/>
      <c r="E23" s="99">
        <v>241658</v>
      </c>
      <c r="F23" s="99">
        <v>2286</v>
      </c>
      <c r="G23" s="100">
        <v>1</v>
      </c>
      <c r="H23" s="99">
        <v>15648</v>
      </c>
      <c r="I23" s="100">
        <v>41</v>
      </c>
      <c r="J23" s="116"/>
    </row>
    <row r="24" spans="1:10" ht="12" customHeight="1">
      <c r="A24" s="15" t="s">
        <v>199</v>
      </c>
      <c r="B24" s="21" t="s">
        <v>246</v>
      </c>
      <c r="C24" s="143">
        <v>19733</v>
      </c>
      <c r="D24" s="144"/>
      <c r="E24" s="99">
        <v>217151</v>
      </c>
      <c r="F24" s="99">
        <v>1707</v>
      </c>
      <c r="G24" s="100">
        <v>1</v>
      </c>
      <c r="H24" s="99">
        <v>17973</v>
      </c>
      <c r="I24" s="100">
        <v>60</v>
      </c>
      <c r="J24" s="116"/>
    </row>
    <row r="25" spans="1:10" ht="12" customHeight="1">
      <c r="A25" s="15" t="s">
        <v>200</v>
      </c>
      <c r="B25" s="21" t="s">
        <v>247</v>
      </c>
      <c r="C25" s="143">
        <v>35977</v>
      </c>
      <c r="D25" s="144"/>
      <c r="E25" s="99">
        <v>534953</v>
      </c>
      <c r="F25" s="99">
        <v>3249</v>
      </c>
      <c r="G25" s="100">
        <v>1</v>
      </c>
      <c r="H25" s="99">
        <v>32214</v>
      </c>
      <c r="I25" s="100">
        <v>158</v>
      </c>
      <c r="J25" s="116"/>
    </row>
    <row r="26" spans="1:10" ht="12" customHeight="1">
      <c r="A26" s="15" t="s">
        <v>201</v>
      </c>
      <c r="B26" s="21" t="s">
        <v>248</v>
      </c>
      <c r="C26" s="143">
        <v>60897</v>
      </c>
      <c r="D26" s="144"/>
      <c r="E26" s="99">
        <v>687029</v>
      </c>
      <c r="F26" s="99">
        <v>4584</v>
      </c>
      <c r="G26" s="100">
        <v>4</v>
      </c>
      <c r="H26" s="99">
        <v>55653</v>
      </c>
      <c r="I26" s="100">
        <v>297</v>
      </c>
      <c r="J26" s="116"/>
    </row>
    <row r="27" spans="1:10" ht="12" customHeight="1">
      <c r="A27" s="15" t="s">
        <v>202</v>
      </c>
      <c r="B27" s="21" t="s">
        <v>249</v>
      </c>
      <c r="C27" s="149">
        <v>105273</v>
      </c>
      <c r="D27" s="150"/>
      <c r="E27" s="99">
        <v>1003265</v>
      </c>
      <c r="F27" s="99">
        <v>10679</v>
      </c>
      <c r="G27" s="100">
        <v>5</v>
      </c>
      <c r="H27" s="99">
        <v>94044</v>
      </c>
      <c r="I27" s="100">
        <v>369</v>
      </c>
      <c r="J27" s="116"/>
    </row>
    <row r="28" spans="1:10" ht="12" customHeight="1">
      <c r="A28" s="15" t="s">
        <v>203</v>
      </c>
      <c r="B28" s="21" t="s">
        <v>250</v>
      </c>
      <c r="C28" s="149">
        <v>368755</v>
      </c>
      <c r="D28" s="150"/>
      <c r="E28" s="99">
        <v>2196937</v>
      </c>
      <c r="F28" s="99">
        <v>28183</v>
      </c>
      <c r="G28" s="100">
        <v>35</v>
      </c>
      <c r="H28" s="99">
        <v>338733</v>
      </c>
      <c r="I28" s="99">
        <v>1839</v>
      </c>
      <c r="J28" s="116"/>
    </row>
    <row r="29" spans="1:10" ht="12" customHeight="1">
      <c r="A29" s="15" t="s">
        <v>204</v>
      </c>
      <c r="B29" s="21" t="s">
        <v>251</v>
      </c>
      <c r="C29" s="143">
        <v>48267</v>
      </c>
      <c r="D29" s="144"/>
      <c r="E29" s="99">
        <v>395473</v>
      </c>
      <c r="F29" s="99">
        <v>4184</v>
      </c>
      <c r="G29" s="100">
        <v>8</v>
      </c>
      <c r="H29" s="99">
        <v>45184</v>
      </c>
      <c r="I29" s="100">
        <v>260</v>
      </c>
      <c r="J29" s="116"/>
    </row>
    <row r="30" spans="1:10" ht="12" customHeight="1">
      <c r="A30" s="15" t="s">
        <v>205</v>
      </c>
      <c r="B30" s="21" t="s">
        <v>252</v>
      </c>
      <c r="C30" s="143">
        <v>59602</v>
      </c>
      <c r="D30" s="144"/>
      <c r="E30" s="99">
        <v>488609</v>
      </c>
      <c r="F30" s="99">
        <v>7211</v>
      </c>
      <c r="G30" s="100">
        <v>2</v>
      </c>
      <c r="H30" s="99">
        <v>52223</v>
      </c>
      <c r="I30" s="100">
        <v>168</v>
      </c>
      <c r="J30" s="116"/>
    </row>
    <row r="31" spans="1:10" ht="12" customHeight="1">
      <c r="A31" s="15" t="s">
        <v>206</v>
      </c>
      <c r="B31" s="21" t="s">
        <v>253</v>
      </c>
      <c r="C31" s="149">
        <v>141040</v>
      </c>
      <c r="D31" s="150"/>
      <c r="E31" s="99">
        <v>686834</v>
      </c>
      <c r="F31" s="99">
        <v>10056</v>
      </c>
      <c r="G31" s="100">
        <v>44</v>
      </c>
      <c r="H31" s="99">
        <v>129826</v>
      </c>
      <c r="I31" s="100">
        <v>542</v>
      </c>
      <c r="J31" s="116"/>
    </row>
    <row r="32" spans="1:10" ht="12" customHeight="1">
      <c r="A32" s="15" t="s">
        <v>207</v>
      </c>
      <c r="B32" s="21" t="s">
        <v>254</v>
      </c>
      <c r="C32" s="149">
        <v>731169</v>
      </c>
      <c r="D32" s="150"/>
      <c r="E32" s="99">
        <v>5902484</v>
      </c>
      <c r="F32" s="99">
        <v>62935</v>
      </c>
      <c r="G32" s="100">
        <v>693</v>
      </c>
      <c r="H32" s="99">
        <v>663874</v>
      </c>
      <c r="I32" s="99">
        <v>4305</v>
      </c>
      <c r="J32" s="116"/>
    </row>
    <row r="33" spans="1:10" ht="12" customHeight="1">
      <c r="A33" s="15" t="s">
        <v>208</v>
      </c>
      <c r="B33" s="21" t="s">
        <v>255</v>
      </c>
      <c r="C33" s="149">
        <v>300563</v>
      </c>
      <c r="D33" s="150"/>
      <c r="E33" s="99">
        <v>1294914</v>
      </c>
      <c r="F33" s="99">
        <v>25479</v>
      </c>
      <c r="G33" s="100">
        <v>23</v>
      </c>
      <c r="H33" s="99">
        <v>273087</v>
      </c>
      <c r="I33" s="99">
        <v>2003</v>
      </c>
      <c r="J33" s="116"/>
    </row>
    <row r="34" spans="1:10" ht="12" customHeight="1">
      <c r="A34" s="15" t="s">
        <v>209</v>
      </c>
      <c r="B34" s="21" t="s">
        <v>256</v>
      </c>
      <c r="C34" s="143">
        <v>67481</v>
      </c>
      <c r="D34" s="144"/>
      <c r="E34" s="99">
        <v>424387</v>
      </c>
      <c r="F34" s="99">
        <v>12215</v>
      </c>
      <c r="G34" s="100">
        <v>18</v>
      </c>
      <c r="H34" s="99">
        <v>54948</v>
      </c>
      <c r="I34" s="100">
        <v>318</v>
      </c>
      <c r="J34" s="116"/>
    </row>
    <row r="35" spans="1:10" ht="12" customHeight="1">
      <c r="A35" s="15" t="s">
        <v>210</v>
      </c>
      <c r="B35" s="20" t="s">
        <v>257</v>
      </c>
      <c r="C35" s="143">
        <v>25573</v>
      </c>
      <c r="D35" s="144"/>
      <c r="E35" s="99">
        <v>127383</v>
      </c>
      <c r="F35" s="100">
        <v>941</v>
      </c>
      <c r="G35" s="100">
        <v>1</v>
      </c>
      <c r="H35" s="99">
        <v>24368</v>
      </c>
      <c r="I35" s="100">
        <v>107</v>
      </c>
      <c r="J35" s="116"/>
    </row>
    <row r="36" spans="1:10" ht="12" customHeight="1">
      <c r="A36" s="15" t="s">
        <v>211</v>
      </c>
      <c r="B36" s="21" t="s">
        <v>258</v>
      </c>
      <c r="C36" s="143">
        <v>7893</v>
      </c>
      <c r="D36" s="144"/>
      <c r="E36" s="99">
        <v>277710</v>
      </c>
      <c r="F36" s="100">
        <v>651</v>
      </c>
      <c r="G36" s="100">
        <v>0</v>
      </c>
      <c r="H36" s="99">
        <v>7138</v>
      </c>
      <c r="I36" s="100">
        <v>10</v>
      </c>
      <c r="J36" s="116"/>
    </row>
    <row r="37" spans="1:10" ht="12" customHeight="1">
      <c r="A37" s="15" t="s">
        <v>212</v>
      </c>
      <c r="B37" s="21" t="s">
        <v>259</v>
      </c>
      <c r="C37" s="143">
        <v>7762</v>
      </c>
      <c r="D37" s="144"/>
      <c r="E37" s="99">
        <v>122915</v>
      </c>
      <c r="F37" s="100">
        <v>916</v>
      </c>
      <c r="G37" s="100">
        <v>1</v>
      </c>
      <c r="H37" s="99">
        <v>6838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43">
        <v>55987</v>
      </c>
      <c r="D38" s="144"/>
      <c r="E38" s="99">
        <v>449702</v>
      </c>
      <c r="F38" s="99">
        <v>4173</v>
      </c>
      <c r="G38" s="100">
        <v>5</v>
      </c>
      <c r="H38" s="99">
        <v>49083</v>
      </c>
      <c r="I38" s="100">
        <v>216</v>
      </c>
      <c r="J38" s="116"/>
    </row>
    <row r="39" spans="1:10" ht="12" customHeight="1">
      <c r="A39" s="15" t="s">
        <v>214</v>
      </c>
      <c r="B39" s="21" t="s">
        <v>261</v>
      </c>
      <c r="C39" s="143">
        <v>83193</v>
      </c>
      <c r="D39" s="144"/>
      <c r="E39" s="99">
        <v>1447855</v>
      </c>
      <c r="F39" s="99">
        <v>8687</v>
      </c>
      <c r="G39" s="100">
        <v>6</v>
      </c>
      <c r="H39" s="99">
        <v>74078</v>
      </c>
      <c r="I39" s="100">
        <v>428</v>
      </c>
      <c r="J39" s="116"/>
    </row>
    <row r="40" spans="1:10" ht="12" customHeight="1">
      <c r="A40" s="15" t="s">
        <v>215</v>
      </c>
      <c r="B40" s="21" t="s">
        <v>262</v>
      </c>
      <c r="C40" s="143">
        <v>25072</v>
      </c>
      <c r="D40" s="144"/>
      <c r="E40" s="99">
        <v>440054</v>
      </c>
      <c r="F40" s="99">
        <v>2765</v>
      </c>
      <c r="G40" s="100">
        <v>2</v>
      </c>
      <c r="H40" s="99">
        <v>22154</v>
      </c>
      <c r="I40" s="100">
        <v>153</v>
      </c>
      <c r="J40" s="116"/>
    </row>
    <row r="41" spans="1:10" ht="12" customHeight="1">
      <c r="A41" s="15" t="s">
        <v>216</v>
      </c>
      <c r="B41" s="21" t="s">
        <v>263</v>
      </c>
      <c r="C41" s="143">
        <v>14008</v>
      </c>
      <c r="D41" s="144"/>
      <c r="E41" s="99">
        <v>167309</v>
      </c>
      <c r="F41" s="99">
        <v>1514</v>
      </c>
      <c r="G41" s="100">
        <v>4</v>
      </c>
      <c r="H41" s="99">
        <v>12419</v>
      </c>
      <c r="I41" s="100">
        <v>78</v>
      </c>
      <c r="J41" s="116"/>
    </row>
    <row r="42" spans="1:10" ht="12" customHeight="1">
      <c r="A42" s="15" t="s">
        <v>217</v>
      </c>
      <c r="B42" s="21" t="s">
        <v>264</v>
      </c>
      <c r="C42" s="143">
        <v>24053</v>
      </c>
      <c r="D42" s="144"/>
      <c r="E42" s="99">
        <v>210888</v>
      </c>
      <c r="F42" s="99">
        <v>3280</v>
      </c>
      <c r="G42" s="100">
        <v>5</v>
      </c>
      <c r="H42" s="99">
        <v>20682</v>
      </c>
      <c r="I42" s="100">
        <v>91</v>
      </c>
      <c r="J42" s="116"/>
    </row>
    <row r="43" spans="1:10" ht="12" customHeight="1">
      <c r="A43" s="15" t="s">
        <v>218</v>
      </c>
      <c r="B43" s="21" t="s">
        <v>265</v>
      </c>
      <c r="C43" s="143">
        <v>20695</v>
      </c>
      <c r="D43" s="144"/>
      <c r="E43" s="99">
        <v>273976</v>
      </c>
      <c r="F43" s="99">
        <v>2383</v>
      </c>
      <c r="G43" s="100">
        <v>4</v>
      </c>
      <c r="H43" s="99">
        <v>18188</v>
      </c>
      <c r="I43" s="100">
        <v>124</v>
      </c>
      <c r="J43" s="116"/>
    </row>
    <row r="44" spans="1:10" ht="12" customHeight="1">
      <c r="A44" s="15" t="s">
        <v>219</v>
      </c>
      <c r="B44" s="21" t="s">
        <v>266</v>
      </c>
      <c r="C44" s="143">
        <v>14600</v>
      </c>
      <c r="D44" s="144"/>
      <c r="E44" s="99">
        <v>198465</v>
      </c>
      <c r="F44" s="99">
        <v>1792</v>
      </c>
      <c r="G44" s="100">
        <v>2</v>
      </c>
      <c r="H44" s="99">
        <v>12714</v>
      </c>
      <c r="I44" s="100">
        <v>94</v>
      </c>
      <c r="J44" s="116"/>
    </row>
    <row r="45" spans="1:10" ht="12" customHeight="1">
      <c r="A45" s="15" t="s">
        <v>220</v>
      </c>
      <c r="B45" s="21" t="s">
        <v>267</v>
      </c>
      <c r="C45" s="149">
        <v>268647</v>
      </c>
      <c r="D45" s="150"/>
      <c r="E45" s="99">
        <v>2113898</v>
      </c>
      <c r="F45" s="99">
        <v>30197</v>
      </c>
      <c r="G45" s="100">
        <v>11</v>
      </c>
      <c r="H45" s="99">
        <v>232085</v>
      </c>
      <c r="I45" s="99">
        <v>1054</v>
      </c>
      <c r="J45" s="116"/>
    </row>
    <row r="46" spans="1:10" ht="12" customHeight="1">
      <c r="A46" s="15" t="s">
        <v>221</v>
      </c>
      <c r="B46" s="21" t="s">
        <v>268</v>
      </c>
      <c r="C46" s="143">
        <v>27611</v>
      </c>
      <c r="D46" s="144"/>
      <c r="E46" s="99">
        <v>201584</v>
      </c>
      <c r="F46" s="99">
        <v>2714</v>
      </c>
      <c r="G46" s="100">
        <v>2</v>
      </c>
      <c r="H46" s="99">
        <v>22117</v>
      </c>
      <c r="I46" s="100">
        <v>72</v>
      </c>
      <c r="J46" s="116"/>
    </row>
    <row r="47" spans="1:10" ht="12" customHeight="1">
      <c r="A47" s="15" t="s">
        <v>222</v>
      </c>
      <c r="B47" s="21" t="s">
        <v>269</v>
      </c>
      <c r="C47" s="143">
        <v>29179</v>
      </c>
      <c r="D47" s="144"/>
      <c r="E47" s="99">
        <v>291607</v>
      </c>
      <c r="F47" s="99">
        <v>3187</v>
      </c>
      <c r="G47" s="100">
        <v>2</v>
      </c>
      <c r="H47" s="99">
        <v>27176</v>
      </c>
      <c r="I47" s="100">
        <v>114</v>
      </c>
      <c r="J47" s="116"/>
    </row>
    <row r="48" spans="1:10" ht="12" customHeight="1">
      <c r="A48" s="15" t="s">
        <v>223</v>
      </c>
      <c r="B48" s="21" t="s">
        <v>270</v>
      </c>
      <c r="C48" s="143">
        <v>57258</v>
      </c>
      <c r="D48" s="144"/>
      <c r="E48" s="99">
        <v>213964</v>
      </c>
      <c r="F48" s="99">
        <v>6067</v>
      </c>
      <c r="G48" s="100">
        <v>15</v>
      </c>
      <c r="H48" s="99">
        <v>50933</v>
      </c>
      <c r="I48" s="100">
        <v>258</v>
      </c>
      <c r="J48" s="116"/>
    </row>
    <row r="49" spans="1:10" ht="12" customHeight="1">
      <c r="A49" s="15" t="s">
        <v>224</v>
      </c>
      <c r="B49" s="21" t="s">
        <v>271</v>
      </c>
      <c r="C49" s="143">
        <v>27826</v>
      </c>
      <c r="D49" s="144"/>
      <c r="E49" s="99">
        <v>449337</v>
      </c>
      <c r="F49" s="99">
        <v>2136</v>
      </c>
      <c r="G49" s="100">
        <v>2</v>
      </c>
      <c r="H49" s="99">
        <v>25573</v>
      </c>
      <c r="I49" s="100">
        <v>117</v>
      </c>
      <c r="J49" s="116"/>
    </row>
    <row r="50" spans="1:10" ht="12" customHeight="1">
      <c r="A50" s="15" t="s">
        <v>225</v>
      </c>
      <c r="B50" s="21" t="s">
        <v>272</v>
      </c>
      <c r="C50" s="143">
        <v>21613</v>
      </c>
      <c r="D50" s="144"/>
      <c r="E50" s="99">
        <v>141289</v>
      </c>
      <c r="F50" s="99">
        <v>1995</v>
      </c>
      <c r="G50" s="100">
        <v>0</v>
      </c>
      <c r="H50" s="99">
        <v>19581</v>
      </c>
      <c r="I50" s="100">
        <v>111</v>
      </c>
      <c r="J50" s="116"/>
    </row>
    <row r="51" spans="1:10" ht="12" customHeight="1">
      <c r="A51" s="15" t="s">
        <v>226</v>
      </c>
      <c r="B51" s="20" t="s">
        <v>273</v>
      </c>
      <c r="C51" s="143">
        <v>36240</v>
      </c>
      <c r="D51" s="144"/>
      <c r="E51" s="99">
        <v>282673</v>
      </c>
      <c r="F51" s="99">
        <v>2906</v>
      </c>
      <c r="G51" s="100">
        <v>2</v>
      </c>
      <c r="H51" s="99">
        <v>32983</v>
      </c>
      <c r="I51" s="100">
        <v>148</v>
      </c>
      <c r="J51" s="116"/>
    </row>
    <row r="52" spans="1:10" ht="12" customHeight="1">
      <c r="A52" s="15" t="s">
        <v>227</v>
      </c>
      <c r="B52" s="21" t="s">
        <v>274</v>
      </c>
      <c r="C52" s="149">
        <v>109569</v>
      </c>
      <c r="D52" s="150"/>
      <c r="E52" s="99">
        <v>624067</v>
      </c>
      <c r="F52" s="99">
        <v>5051</v>
      </c>
      <c r="G52" s="100">
        <v>17</v>
      </c>
      <c r="H52" s="99">
        <v>104094</v>
      </c>
      <c r="I52" s="100">
        <v>430</v>
      </c>
      <c r="J52" s="116"/>
    </row>
    <row r="53" spans="1:10" ht="12" customHeight="1">
      <c r="B53" s="22" t="s">
        <v>275</v>
      </c>
      <c r="C53" s="159">
        <v>149</v>
      </c>
      <c r="D53" s="160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57">
        <v>5795823</v>
      </c>
      <c r="D54" s="158"/>
      <c r="E54" s="99">
        <v>39622868</v>
      </c>
      <c r="F54" s="99">
        <v>542272</v>
      </c>
      <c r="G54" s="99">
        <v>1170</v>
      </c>
      <c r="H54" s="99">
        <v>5215559</v>
      </c>
      <c r="I54" s="99">
        <v>26254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6" t="s">
        <v>177</v>
      </c>
      <c r="B1" s="136"/>
      <c r="C1" s="136"/>
      <c r="D1" s="162"/>
      <c r="E1" s="162"/>
      <c r="F1" s="162"/>
      <c r="G1" s="162"/>
      <c r="H1" s="162"/>
      <c r="I1" s="162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3</v>
      </c>
      <c r="C2" s="37">
        <f>DAY(DATE('Conv-total'!$A$8, 'Conv-total'!$B$8, 'Conv-total'!$C$8) -1)</f>
        <v>14</v>
      </c>
      <c r="D2" s="161" t="s">
        <v>178</v>
      </c>
      <c r="E2" s="162"/>
      <c r="F2" s="162"/>
      <c r="G2" s="162"/>
      <c r="H2" s="162"/>
      <c r="I2" s="162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44634</v>
      </c>
      <c r="C5" s="29" t="s">
        <v>7</v>
      </c>
      <c r="D5" s="39">
        <f>IFERROR(INT(TRIM(SUBSTITUTE(VLOOKUP($A5&amp;"*",各都道府県の状況!$A:$I,D$3,FALSE), "※5", ""))), "")</f>
        <v>196094</v>
      </c>
      <c r="E5" s="39">
        <f>IFERROR(INT(TRIM(SUBSTITUTE(VLOOKUP($A5&amp;"*",各都道府県の状況!$A:$I,E$3,FALSE), "※5", ""))), "")</f>
        <v>1745698</v>
      </c>
      <c r="F5" s="39">
        <f>IFERROR(INT(TRIM(SUBSTITUTE(VLOOKUP($A5&amp;"*",各都道府県の状況!$A:$I,F$3,FALSE), "※5", ""))), "")</f>
        <v>176184</v>
      </c>
      <c r="G5" s="39">
        <f>IFERROR(INT(TRIM(SUBSTITUTE(VLOOKUP($A5&amp;"*",各都道府県の状況!$A:$I,G$3,FALSE), "※5", ""))), "")</f>
        <v>1868</v>
      </c>
      <c r="H5" s="39">
        <f>IFERROR(INT(TRIM(SUBSTITUTE(VLOOKUP($A5&amp;"*",各都道府県の状況!$A:$I,H$3,FALSE), "※5", ""))), "")</f>
        <v>18704</v>
      </c>
      <c r="I5" s="39">
        <f>IFERROR(INT(TRIM(SUBSTITUTE(VLOOKUP($A5&amp;"*",各都道府県の状況!$A:$I,I$3,FALSE), "※5", ""))), "")</f>
        <v>5</v>
      </c>
      <c r="J5" s="2"/>
    </row>
    <row r="6" spans="1:10">
      <c r="A6" s="12" t="s">
        <v>182</v>
      </c>
      <c r="B6" s="13">
        <f t="shared" si="0"/>
        <v>44634</v>
      </c>
      <c r="C6" s="29" t="s">
        <v>11</v>
      </c>
      <c r="D6" s="39">
        <f>IFERROR(INT(TRIM(SUBSTITUTE(VLOOKUP($A6&amp;"*",各都道府県の状況!$A:$I,D$3,FALSE), "※5", ""))), "")</f>
        <v>27622</v>
      </c>
      <c r="E6" s="39">
        <f>IFERROR(INT(TRIM(SUBSTITUTE(VLOOKUP($A6&amp;"*",各都道府県の状況!$A:$I,E$3,FALSE), "※5", ""))), "")</f>
        <v>177893</v>
      </c>
      <c r="F6" s="39">
        <f>IFERROR(INT(TRIM(SUBSTITUTE(VLOOKUP($A6&amp;"*",各都道府県の状況!$A:$I,F$3,FALSE), "※5", ""))), "")</f>
        <v>23859</v>
      </c>
      <c r="G6" s="39">
        <f>IFERROR(INT(TRIM(SUBSTITUTE(VLOOKUP($A6&amp;"*",各都道府県の状況!$A:$I,G$3,FALSE), "※5", ""))), "")</f>
        <v>76</v>
      </c>
      <c r="H6" s="39">
        <f>IFERROR(INT(TRIM(SUBSTITUTE(VLOOKUP($A6&amp;"*",各都道府県の状況!$A:$I,H$3,FALSE), "※5", ""))), "")</f>
        <v>3687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44634</v>
      </c>
      <c r="C7" s="29" t="s">
        <v>12</v>
      </c>
      <c r="D7" s="39">
        <f>IFERROR(INT(TRIM(SUBSTITUTE(VLOOKUP($A7&amp;"*",各都道府県の状況!$A:$I,D$3,FALSE), "※5", ""))), "")</f>
        <v>14335</v>
      </c>
      <c r="E7" s="39">
        <f>IFERROR(INT(TRIM(SUBSTITUTE(VLOOKUP($A7&amp;"*",各都道府県の状況!$A:$I,E$3,FALSE), "※5", ""))), "")</f>
        <v>200715</v>
      </c>
      <c r="F7" s="39">
        <f>IFERROR(INT(TRIM(SUBSTITUTE(VLOOKUP($A7&amp;"*",各都道府県の状況!$A:$I,F$3,FALSE), "※5", ""))), "")</f>
        <v>11758</v>
      </c>
      <c r="G7" s="39">
        <f>IFERROR(INT(TRIM(SUBSTITUTE(VLOOKUP($A7&amp;"*",各都道府県の状況!$A:$I,G$3,FALSE), "※5", ""))), "")</f>
        <v>66</v>
      </c>
      <c r="H7" s="39">
        <f>IFERROR(INT(TRIM(SUBSTITUTE(VLOOKUP($A7&amp;"*",各都道府県の状況!$A:$I,H$3,FALSE), "※5", ""))), "")</f>
        <v>2511</v>
      </c>
      <c r="I7" s="39">
        <f>IFERROR(INT(TRIM(SUBSTITUTE(VLOOKUP($A7&amp;"*",各都道府県の状況!$A:$I,I$3,FALSE), "※5", ""))), "")</f>
        <v>2</v>
      </c>
    </row>
    <row r="8" spans="1:10">
      <c r="A8" s="12" t="s">
        <v>184</v>
      </c>
      <c r="B8" s="13">
        <f t="shared" si="0"/>
        <v>44634</v>
      </c>
      <c r="C8" s="29" t="s">
        <v>13</v>
      </c>
      <c r="D8" s="39">
        <f>IFERROR(INT(TRIM(SUBSTITUTE(VLOOKUP($A8&amp;"*",各都道府県の状況!$A:$I,D$3,FALSE), "※5", ""))), "")</f>
        <v>49084</v>
      </c>
      <c r="E8" s="39">
        <f>IFERROR(INT(TRIM(SUBSTITUTE(VLOOKUP($A8&amp;"*",各都道府県の状況!$A:$I,E$3,FALSE), "※5", ""))), "")</f>
        <v>422183</v>
      </c>
      <c r="F8" s="39">
        <f>IFERROR(INT(TRIM(SUBSTITUTE(VLOOKUP($A8&amp;"*",各都道府県の状況!$A:$I,F$3,FALSE), "※5", ""))), "")</f>
        <v>42240</v>
      </c>
      <c r="G8" s="39">
        <f>IFERROR(INT(TRIM(SUBSTITUTE(VLOOKUP($A8&amp;"*",各都道府県の状況!$A:$I,G$3,FALSE), "※5", ""))), "")</f>
        <v>163</v>
      </c>
      <c r="H8" s="39">
        <f>IFERROR(INT(TRIM(SUBSTITUTE(VLOOKUP($A8&amp;"*",各都道府県の状況!$A:$I,H$3,FALSE), "※5", ""))), "")</f>
        <v>6412</v>
      </c>
      <c r="I8" s="39">
        <f>IFERROR(INT(TRIM(SUBSTITUTE(VLOOKUP($A8&amp;"*",各都道府県の状況!$A:$I,I$3,FALSE), "※5", ""))), "")</f>
        <v>7</v>
      </c>
    </row>
    <row r="9" spans="1:10" ht="21" customHeight="1">
      <c r="A9" s="12" t="s">
        <v>185</v>
      </c>
      <c r="B9" s="13">
        <f t="shared" si="0"/>
        <v>44634</v>
      </c>
      <c r="C9" s="29" t="s">
        <v>14</v>
      </c>
      <c r="D9" s="39">
        <f>IFERROR(INT(TRIM(SUBSTITUTE(VLOOKUP($A9&amp;"*",各都道府県の状況!$A:$I,D$3,FALSE), "※5", ""))), "")</f>
        <v>12407</v>
      </c>
      <c r="E9" s="39">
        <f>IFERROR(INT(TRIM(SUBSTITUTE(VLOOKUP($A9&amp;"*",各都道府県の状況!$A:$I,E$3,FALSE), "※5", ""))), "")</f>
        <v>47226</v>
      </c>
      <c r="F9" s="39">
        <f>IFERROR(INT(TRIM(SUBSTITUTE(VLOOKUP($A9&amp;"*",各都道府県の状況!$A:$I,F$3,FALSE), "※5", ""))), "")</f>
        <v>10755</v>
      </c>
      <c r="G9" s="39">
        <f>IFERROR(INT(TRIM(SUBSTITUTE(VLOOKUP($A9&amp;"*",各都道府県の状況!$A:$I,G$3,FALSE), "※5", ""))), "")</f>
        <v>41</v>
      </c>
      <c r="H9" s="39">
        <f>IFERROR(INT(TRIM(SUBSTITUTE(VLOOKUP($A9&amp;"*",各都道府県の状況!$A:$I,H$3,FALSE), "※5", ""))), "")</f>
        <v>1611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44634</v>
      </c>
      <c r="C10" s="29" t="s">
        <v>15</v>
      </c>
      <c r="D10" s="39">
        <f>IFERROR(INT(TRIM(SUBSTITUTE(VLOOKUP($A10&amp;"*",各都道府県の状況!$A:$I,D$3,FALSE), "※5", ""))), "")</f>
        <v>14620</v>
      </c>
      <c r="E10" s="39">
        <f>IFERROR(INT(TRIM(SUBSTITUTE(VLOOKUP($A10&amp;"*",各都道府県の状況!$A:$I,E$3,FALSE), "※5", ""))), "")</f>
        <v>162558</v>
      </c>
      <c r="F10" s="39">
        <f>IFERROR(INT(TRIM(SUBSTITUTE(VLOOKUP($A10&amp;"*",各都道府県の状況!$A:$I,F$3,FALSE), "※5", ""))), "")</f>
        <v>12353</v>
      </c>
      <c r="G10" s="39">
        <f>IFERROR(INT(TRIM(SUBSTITUTE(VLOOKUP($A10&amp;"*",各都道府県の状況!$A:$I,G$3,FALSE), "※5", ""))), "")</f>
        <v>75</v>
      </c>
      <c r="H10" s="39">
        <f>IFERROR(INT(TRIM(SUBSTITUTE(VLOOKUP($A10&amp;"*",各都道府県の状況!$A:$I,H$3,FALSE), "※5", ""))), "")</f>
        <v>2192</v>
      </c>
      <c r="I10" s="39">
        <f>IFERROR(INT(TRIM(SUBSTITUTE(VLOOKUP($A10&amp;"*",各都道府県の状況!$A:$I,I$3,FALSE), "※5", ""))), "")</f>
        <v>1</v>
      </c>
    </row>
    <row r="11" spans="1:10">
      <c r="A11" s="12" t="s">
        <v>187</v>
      </c>
      <c r="B11" s="13">
        <f t="shared" si="0"/>
        <v>44634</v>
      </c>
      <c r="C11" s="29" t="s">
        <v>16</v>
      </c>
      <c r="D11" s="39">
        <f>IFERROR(INT(TRIM(SUBSTITUTE(VLOOKUP($A11&amp;"*",各都道府県の状況!$A:$I,D$3,FALSE), "※5", ""))), "")</f>
        <v>29388</v>
      </c>
      <c r="E11" s="39">
        <f>IFERROR(INT(TRIM(SUBSTITUTE(VLOOKUP($A11&amp;"*",各都道府県の状況!$A:$I,E$3,FALSE), "※5", ""))), "")</f>
        <v>641072</v>
      </c>
      <c r="F11" s="39">
        <f>IFERROR(INT(TRIM(SUBSTITUTE(VLOOKUP($A11&amp;"*",各都道府県の状況!$A:$I,F$3,FALSE), "※5", ""))), "")</f>
        <v>25602</v>
      </c>
      <c r="G11" s="39">
        <f>IFERROR(INT(TRIM(SUBSTITUTE(VLOOKUP($A11&amp;"*",各都道府県の状況!$A:$I,G$3,FALSE), "※5", ""))), "")</f>
        <v>189</v>
      </c>
      <c r="H11" s="39">
        <f>IFERROR(INT(TRIM(SUBSTITUTE(VLOOKUP($A11&amp;"*",各都道府県の状況!$A:$I,H$3,FALSE), "※5", ""))), "")</f>
        <v>3597</v>
      </c>
      <c r="I11" s="39">
        <f>IFERROR(INT(TRIM(SUBSTITUTE(VLOOKUP($A11&amp;"*",各都道府県の状況!$A:$I,I$3,FALSE), "※5", ""))), "")</f>
        <v>4</v>
      </c>
    </row>
    <row r="12" spans="1:10">
      <c r="A12" s="12" t="s">
        <v>188</v>
      </c>
      <c r="B12" s="13">
        <f t="shared" si="0"/>
        <v>44634</v>
      </c>
      <c r="C12" s="29" t="s">
        <v>17</v>
      </c>
      <c r="D12" s="39">
        <f>IFERROR(INT(TRIM(SUBSTITUTE(VLOOKUP($A12&amp;"*",各都道府県の状況!$A:$I,D$3,FALSE), "※5", ""))), "")</f>
        <v>92975</v>
      </c>
      <c r="E12" s="39">
        <f>IFERROR(INT(TRIM(SUBSTITUTE(VLOOKUP($A12&amp;"*",各都道府県の状況!$A:$I,E$3,FALSE), "※5", ""))), "")</f>
        <v>44484</v>
      </c>
      <c r="F12" s="39">
        <f>IFERROR(INT(TRIM(SUBSTITUTE(VLOOKUP($A12&amp;"*",各都道府県の状況!$A:$I,F$3,FALSE), "※5", ""))), "")</f>
        <v>82909</v>
      </c>
      <c r="G12" s="39">
        <f>IFERROR(INT(TRIM(SUBSTITUTE(VLOOKUP($A12&amp;"*",各都道府県の状況!$A:$I,G$3,FALSE), "※5", ""))), "")</f>
        <v>346</v>
      </c>
      <c r="H12" s="39">
        <f>IFERROR(INT(TRIM(SUBSTITUTE(VLOOKUP($A12&amp;"*",各都道府県の状況!$A:$I,H$3,FALSE), "※5", ""))), "")</f>
        <v>9720</v>
      </c>
      <c r="I12" s="39">
        <f>IFERROR(INT(TRIM(SUBSTITUTE(VLOOKUP($A12&amp;"*",各都道府県の状況!$A:$I,I$3,FALSE), "※5", ""))), "")</f>
        <v>13</v>
      </c>
    </row>
    <row r="13" spans="1:10">
      <c r="A13" s="12" t="s">
        <v>189</v>
      </c>
      <c r="B13" s="13">
        <f t="shared" si="0"/>
        <v>44634</v>
      </c>
      <c r="C13" s="29" t="s">
        <v>18</v>
      </c>
      <c r="D13" s="39">
        <f>IFERROR(INT(TRIM(SUBSTITUTE(VLOOKUP($A13&amp;"*",各都道府県の状況!$A:$I,D$3,FALSE), "※5", ""))), "")</f>
        <v>53146</v>
      </c>
      <c r="E13" s="39">
        <f>IFERROR(INT(TRIM(SUBSTITUTE(VLOOKUP($A13&amp;"*",各都道府県の状況!$A:$I,E$3,FALSE), "※5", ""))), "")</f>
        <v>641383</v>
      </c>
      <c r="F13" s="39">
        <f>IFERROR(INT(TRIM(SUBSTITUTE(VLOOKUP($A13&amp;"*",各都道府県の状況!$A:$I,F$3,FALSE), "※5", ""))), "")</f>
        <v>47268</v>
      </c>
      <c r="G13" s="39">
        <f>IFERROR(INT(TRIM(SUBSTITUTE(VLOOKUP($A13&amp;"*",各都道府県の状況!$A:$I,G$3,FALSE), "※5", ""))), "")</f>
        <v>226</v>
      </c>
      <c r="H13" s="39">
        <f>IFERROR(INT(TRIM(SUBSTITUTE(VLOOKUP($A13&amp;"*",各都道府県の状況!$A:$I,H$3,FALSE), "※5", ""))), "")</f>
        <v>5652</v>
      </c>
      <c r="I13" s="39">
        <f>IFERROR(INT(TRIM(SUBSTITUTE(VLOOKUP($A13&amp;"*",各都道府県の状況!$A:$I,I$3,FALSE), "※5", ""))), "")</f>
        <v>2</v>
      </c>
    </row>
    <row r="14" spans="1:10">
      <c r="A14" s="12" t="s">
        <v>190</v>
      </c>
      <c r="B14" s="13">
        <f t="shared" si="0"/>
        <v>44634</v>
      </c>
      <c r="C14" s="29" t="s">
        <v>19</v>
      </c>
      <c r="D14" s="39">
        <f>IFERROR(INT(TRIM(SUBSTITUTE(VLOOKUP($A14&amp;"*",各都道府県の状況!$A:$I,D$3,FALSE), "※5", ""))), "")</f>
        <v>60094</v>
      </c>
      <c r="E14" s="39">
        <f>IFERROR(INT(TRIM(SUBSTITUTE(VLOOKUP($A14&amp;"*",各都道府県の状況!$A:$I,E$3,FALSE), "※5", ""))), "")</f>
        <v>510647</v>
      </c>
      <c r="F14" s="39">
        <f>IFERROR(INT(TRIM(SUBSTITUTE(VLOOKUP($A14&amp;"*",各都道府県の状況!$A:$I,F$3,FALSE), "※5", ""))), "")</f>
        <v>54924</v>
      </c>
      <c r="G14" s="39">
        <f>IFERROR(INT(TRIM(SUBSTITUTE(VLOOKUP($A14&amp;"*",各都道府県の状況!$A:$I,G$3,FALSE), "※5", ""))), "")</f>
        <v>270</v>
      </c>
      <c r="H14" s="39">
        <f>IFERROR(INT(TRIM(SUBSTITUTE(VLOOKUP($A14&amp;"*",各都道府県の状況!$A:$I,H$3,FALSE), "※5", ""))), "")</f>
        <v>4900</v>
      </c>
      <c r="I14" s="39">
        <f>IFERROR(INT(TRIM(SUBSTITUTE(VLOOKUP($A14&amp;"*",各都道府県の状況!$A:$I,I$3,FALSE), "※5", ""))), "")</f>
        <v>4</v>
      </c>
    </row>
    <row r="15" spans="1:10">
      <c r="A15" s="12" t="s">
        <v>191</v>
      </c>
      <c r="B15" s="13">
        <f t="shared" si="0"/>
        <v>44634</v>
      </c>
      <c r="C15" s="29" t="s">
        <v>20</v>
      </c>
      <c r="D15" s="39">
        <f>IFERROR(INT(TRIM(SUBSTITUTE(VLOOKUP($A15&amp;"*",各都道府県の状況!$A:$I,D$3,FALSE), "※5", ""))), "")</f>
        <v>370293</v>
      </c>
      <c r="E15" s="39">
        <f>IFERROR(INT(TRIM(SUBSTITUTE(VLOOKUP($A15&amp;"*",各都道府県の状況!$A:$I,E$3,FALSE), "※5", ""))), "")</f>
        <v>2312553</v>
      </c>
      <c r="F15" s="39">
        <f>IFERROR(INT(TRIM(SUBSTITUTE(VLOOKUP($A15&amp;"*",各都道府県の状況!$A:$I,F$3,FALSE), "※5", ""))), "")</f>
        <v>339529</v>
      </c>
      <c r="G15" s="39">
        <f>IFERROR(INT(TRIM(SUBSTITUTE(VLOOKUP($A15&amp;"*",各都道府県の状況!$A:$I,G$3,FALSE), "※5", ""))), "")</f>
        <v>1259</v>
      </c>
      <c r="H15" s="39">
        <f>IFERROR(INT(TRIM(SUBSTITUTE(VLOOKUP($A15&amp;"*",各都道府県の状況!$A:$I,H$3,FALSE), "※5", ""))), "")</f>
        <v>29505</v>
      </c>
      <c r="I15" s="39">
        <f>IFERROR(INT(TRIM(SUBSTITUTE(VLOOKUP($A15&amp;"*",各都道府県の状況!$A:$I,I$3,FALSE), "※5", ""))), "")</f>
        <v>46</v>
      </c>
    </row>
    <row r="16" spans="1:10">
      <c r="A16" s="12" t="s">
        <v>192</v>
      </c>
      <c r="B16" s="13">
        <f t="shared" si="0"/>
        <v>44634</v>
      </c>
      <c r="C16" s="29" t="s">
        <v>21</v>
      </c>
      <c r="D16" s="39">
        <f>IFERROR(INT(TRIM(SUBSTITUTE(VLOOKUP($A16&amp;"*",各都道府県の状況!$A:$I,D$3,FALSE), "※5", ""))), "")</f>
        <v>314598</v>
      </c>
      <c r="E16" s="39">
        <f>IFERROR(INT(TRIM(SUBSTITUTE(VLOOKUP($A16&amp;"*",各都道府県の状況!$A:$I,E$3,FALSE), "※5", ""))), "")</f>
        <v>1712895</v>
      </c>
      <c r="F16" s="39">
        <f>IFERROR(INT(TRIM(SUBSTITUTE(VLOOKUP($A16&amp;"*",各都道府県の状況!$A:$I,F$3,FALSE), "※5", ""))), "")</f>
        <v>287490</v>
      </c>
      <c r="G16" s="39">
        <f>IFERROR(INT(TRIM(SUBSTITUTE(VLOOKUP($A16&amp;"*",各都道府県の状況!$A:$I,G$3,FALSE), "※5", ""))), "")</f>
        <v>1522</v>
      </c>
      <c r="H16" s="39">
        <f>IFERROR(INT(TRIM(SUBSTITUTE(VLOOKUP($A16&amp;"*",各都道府県の状況!$A:$I,H$3,FALSE), "※5", ""))), "")</f>
        <v>23282</v>
      </c>
      <c r="I16" s="39">
        <f>IFERROR(INT(TRIM(SUBSTITUTE(VLOOKUP($A16&amp;"*",各都道府県の状況!$A:$I,I$3,FALSE), "※5", ""))), "")</f>
        <v>18</v>
      </c>
    </row>
    <row r="17" spans="1:9">
      <c r="A17" s="12" t="s">
        <v>193</v>
      </c>
      <c r="B17" s="13">
        <f t="shared" si="0"/>
        <v>44634</v>
      </c>
      <c r="C17" s="29" t="s">
        <v>22</v>
      </c>
      <c r="D17" s="39">
        <f>IFERROR(INT(TRIM(SUBSTITUTE(VLOOKUP($A17&amp;"*",各都道府県の状況!$A:$I,D$3,FALSE), "※5", ""))), "")</f>
        <v>1127194</v>
      </c>
      <c r="E17" s="39">
        <f>IFERROR(INT(TRIM(SUBSTITUTE(VLOOKUP($A17&amp;"*",各都道府県の状況!$A:$I,E$3,FALSE), "※5", ""))), "")</f>
        <v>5711817</v>
      </c>
      <c r="F17" s="39">
        <f>IFERROR(INT(TRIM(SUBSTITUTE(VLOOKUP($A17&amp;"*",各都道府県の状況!$A:$I,F$3,FALSE), "※5", ""))), "")</f>
        <v>1001755</v>
      </c>
      <c r="G17" s="39">
        <f>IFERROR(INT(TRIM(SUBSTITUTE(VLOOKUP($A17&amp;"*",各都道府県の状況!$A:$I,G$3,FALSE), "※5", ""))), "")</f>
        <v>3963</v>
      </c>
      <c r="H17" s="39">
        <f>IFERROR(INT(TRIM(SUBSTITUTE(VLOOKUP($A17&amp;"*",各都道府県の状況!$A:$I,H$3,FALSE), "※5", ""))), "")</f>
        <v>121476</v>
      </c>
      <c r="I17" s="39">
        <f>IFERROR(INT(TRIM(SUBSTITUTE(VLOOKUP($A17&amp;"*",各都道府県の状況!$A:$I,I$3,FALSE), "※5", ""))), "")</f>
        <v>64</v>
      </c>
    </row>
    <row r="18" spans="1:9">
      <c r="A18" s="12" t="s">
        <v>194</v>
      </c>
      <c r="B18" s="13">
        <f t="shared" si="0"/>
        <v>44634</v>
      </c>
      <c r="C18" s="29" t="s">
        <v>23</v>
      </c>
      <c r="D18" s="39">
        <f>IFERROR(INT(TRIM(SUBSTITUTE(VLOOKUP($A18&amp;"*",各都道府県の状況!$A:$I,D$3,FALSE), "※5", ""))), "")</f>
        <v>531867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487112</v>
      </c>
      <c r="G18" s="39">
        <f>IFERROR(INT(TRIM(SUBSTITUTE(VLOOKUP($A18&amp;"*",各都道府県の状況!$A:$I,G$3,FALSE), "※5", ""))), "")</f>
        <v>1883</v>
      </c>
      <c r="H18" s="39">
        <f>IFERROR(INT(TRIM(SUBSTITUTE(VLOOKUP($A18&amp;"*",各都道府県の状況!$A:$I,H$3,FALSE), "※5", ""))), "")</f>
        <v>42872</v>
      </c>
      <c r="I18" s="39">
        <f>IFERROR(INT(TRIM(SUBSTITUTE(VLOOKUP($A18&amp;"*",各都道府県の状況!$A:$I,I$3,FALSE), "※5", ""))), "")</f>
        <v>79</v>
      </c>
    </row>
    <row r="19" spans="1:9">
      <c r="A19" s="12" t="s">
        <v>195</v>
      </c>
      <c r="B19" s="13">
        <f t="shared" si="0"/>
        <v>44634</v>
      </c>
      <c r="C19" s="29" t="s">
        <v>24</v>
      </c>
      <c r="D19" s="39">
        <f>IFERROR(INT(TRIM(SUBSTITUTE(VLOOKUP($A19&amp;"*",各都道府県の状況!$A:$I,D$3,FALSE), "※5", ""))), "")</f>
        <v>34664</v>
      </c>
      <c r="E19" s="39">
        <f>IFERROR(INT(TRIM(SUBSTITUTE(VLOOKUP($A19&amp;"*",各都道府県の状況!$A:$I,E$3,FALSE), "※5", ""))), "")</f>
        <v>488548</v>
      </c>
      <c r="F19" s="39">
        <f>IFERROR(INT(TRIM(SUBSTITUTE(VLOOKUP($A19&amp;"*",各都道府県の状況!$A:$I,F$3,FALSE), "※5", ""))), "")</f>
        <v>31342</v>
      </c>
      <c r="G19" s="39">
        <f>IFERROR(INT(TRIM(SUBSTITUTE(VLOOKUP($A19&amp;"*",各都道府県の状況!$A:$I,G$3,FALSE), "※5", ""))), "")</f>
        <v>85</v>
      </c>
      <c r="H19" s="39">
        <f>IFERROR(INT(TRIM(SUBSTITUTE(VLOOKUP($A19&amp;"*",各都道府県の状況!$A:$I,H$3,FALSE), "※5", ""))), "")</f>
        <v>3237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44634</v>
      </c>
      <c r="C20" s="29" t="s">
        <v>25</v>
      </c>
      <c r="D20" s="39">
        <f>IFERROR(INT(TRIM(SUBSTITUTE(VLOOKUP($A20&amp;"*",各都道府県の状況!$A:$I,D$3,FALSE), "※5", ""))), "")</f>
        <v>23527</v>
      </c>
      <c r="E20" s="39">
        <f>IFERROR(INT(TRIM(SUBSTITUTE(VLOOKUP($A20&amp;"*",各都道府県の状況!$A:$I,E$3,FALSE), "※5", ""))), "")</f>
        <v>199376</v>
      </c>
      <c r="F20" s="39">
        <f>IFERROR(INT(TRIM(SUBSTITUTE(VLOOKUP($A20&amp;"*",各都道府県の状況!$A:$I,F$3,FALSE), "※5", ""))), "")</f>
        <v>18177</v>
      </c>
      <c r="G20" s="39">
        <f>IFERROR(INT(TRIM(SUBSTITUTE(VLOOKUP($A20&amp;"*",各都道府県の状況!$A:$I,G$3,FALSE), "※5", ""))), "")</f>
        <v>71</v>
      </c>
      <c r="H20" s="39">
        <f>IFERROR(INT(TRIM(SUBSTITUTE(VLOOKUP($A20&amp;"*",各都道府県の状況!$A:$I,H$3,FALSE), "※5", ""))), "")</f>
        <v>5279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44634</v>
      </c>
      <c r="C21" s="29" t="s">
        <v>26</v>
      </c>
      <c r="D21" s="39">
        <f>IFERROR(INT(TRIM(SUBSTITUTE(VLOOKUP($A21&amp;"*",各都道府県の状況!$A:$I,D$3,FALSE), "※5", ""))), "")</f>
        <v>30255</v>
      </c>
      <c r="E21" s="39">
        <f>IFERROR(INT(TRIM(SUBSTITUTE(VLOOKUP($A21&amp;"*",各都道府県の状況!$A:$I,E$3,FALSE), "※5", ""))), "")</f>
        <v>314764</v>
      </c>
      <c r="F21" s="39">
        <f>IFERROR(INT(TRIM(SUBSTITUTE(VLOOKUP($A21&amp;"*",各都道府県の状況!$A:$I,F$3,FALSE), "※5", ""))), "")</f>
        <v>26542</v>
      </c>
      <c r="G21" s="39">
        <f>IFERROR(INT(TRIM(SUBSTITUTE(VLOOKUP($A21&amp;"*",各都道府県の状況!$A:$I,G$3,FALSE), "※5", ""))), "")</f>
        <v>178</v>
      </c>
      <c r="H21" s="39">
        <f>IFERROR(INT(TRIM(SUBSTITUTE(VLOOKUP($A21&amp;"*",各都道府県の状況!$A:$I,H$3,FALSE), "※5", ""))), "")</f>
        <v>3512</v>
      </c>
      <c r="I21" s="39">
        <f>IFERROR(INT(TRIM(SUBSTITUTE(VLOOKUP($A21&amp;"*",各都道府県の状況!$A:$I,I$3,FALSE), "※5", ""))), "")</f>
        <v>5</v>
      </c>
    </row>
    <row r="22" spans="1:9">
      <c r="A22" s="12" t="s">
        <v>198</v>
      </c>
      <c r="B22" s="13">
        <f t="shared" si="0"/>
        <v>44634</v>
      </c>
      <c r="C22" s="29" t="s">
        <v>27</v>
      </c>
      <c r="D22" s="39">
        <f>IFERROR(INT(TRIM(SUBSTITUTE(VLOOKUP($A22&amp;"*",各都道府県の状況!$A:$I,D$3,FALSE), "※5", ""))), "")</f>
        <v>17975</v>
      </c>
      <c r="E22" s="39">
        <f>IFERROR(INT(TRIM(SUBSTITUTE(VLOOKUP($A22&amp;"*",各都道府県の状況!$A:$I,E$3,FALSE), "※5", ""))), "")</f>
        <v>241658</v>
      </c>
      <c r="F22" s="39">
        <f>IFERROR(INT(TRIM(SUBSTITUTE(VLOOKUP($A22&amp;"*",各都道府県の状況!$A:$I,F$3,FALSE), "※5", ""))), "")</f>
        <v>15648</v>
      </c>
      <c r="G22" s="39">
        <f>IFERROR(INT(TRIM(SUBSTITUTE(VLOOKUP($A22&amp;"*",各都道府県の状況!$A:$I,G$3,FALSE), "※5", ""))), "")</f>
        <v>41</v>
      </c>
      <c r="H22" s="39">
        <f>IFERROR(INT(TRIM(SUBSTITUTE(VLOOKUP($A22&amp;"*",各都道府県の状況!$A:$I,H$3,FALSE), "※5", ""))), "")</f>
        <v>2286</v>
      </c>
      <c r="I22" s="39">
        <f>IFERROR(INT(TRIM(SUBSTITUTE(VLOOKUP($A22&amp;"*",各都道府県の状況!$A:$I,I$3,FALSE), "※5", ""))), "")</f>
        <v>1</v>
      </c>
    </row>
    <row r="23" spans="1:9" ht="21" customHeight="1">
      <c r="A23" s="12" t="s">
        <v>199</v>
      </c>
      <c r="B23" s="13">
        <f t="shared" si="0"/>
        <v>44634</v>
      </c>
      <c r="C23" s="29" t="s">
        <v>28</v>
      </c>
      <c r="D23" s="39">
        <f>IFERROR(INT(TRIM(SUBSTITUTE(VLOOKUP($A23&amp;"*",各都道府県の状況!$A:$I,D$3,FALSE), "※5", ""))), "")</f>
        <v>19733</v>
      </c>
      <c r="E23" s="39">
        <f>IFERROR(INT(TRIM(SUBSTITUTE(VLOOKUP($A23&amp;"*",各都道府県の状況!$A:$I,E$3,FALSE), "※5", ""))), "")</f>
        <v>217151</v>
      </c>
      <c r="F23" s="39">
        <f>IFERROR(INT(TRIM(SUBSTITUTE(VLOOKUP($A23&amp;"*",各都道府県の状況!$A:$I,F$3,FALSE), "※5", ""))), "")</f>
        <v>17973</v>
      </c>
      <c r="G23" s="39">
        <f>IFERROR(INT(TRIM(SUBSTITUTE(VLOOKUP($A23&amp;"*",各都道府県の状況!$A:$I,G$3,FALSE), "※5", ""))), "")</f>
        <v>60</v>
      </c>
      <c r="H23" s="39">
        <f>IFERROR(INT(TRIM(SUBSTITUTE(VLOOKUP($A23&amp;"*",各都道府県の状況!$A:$I,H$3,FALSE), "※5", ""))), "")</f>
        <v>1707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44634</v>
      </c>
      <c r="C24" s="29" t="s">
        <v>29</v>
      </c>
      <c r="D24" s="39">
        <f>IFERROR(INT(TRIM(SUBSTITUTE(VLOOKUP($A24&amp;"*",各都道府県の状況!$A:$I,D$3,FALSE), "※5", ""))), "")</f>
        <v>35977</v>
      </c>
      <c r="E24" s="39">
        <f>IFERROR(INT(TRIM(SUBSTITUTE(VLOOKUP($A24&amp;"*",各都道府県の状況!$A:$I,E$3,FALSE), "※5", ""))), "")</f>
        <v>534953</v>
      </c>
      <c r="F24" s="39">
        <f>IFERROR(INT(TRIM(SUBSTITUTE(VLOOKUP($A24&amp;"*",各都道府県の状況!$A:$I,F$3,FALSE), "※5", ""))), "")</f>
        <v>32214</v>
      </c>
      <c r="G24" s="39">
        <f>IFERROR(INT(TRIM(SUBSTITUTE(VLOOKUP($A24&amp;"*",各都道府県の状況!$A:$I,G$3,FALSE), "※5", ""))), "")</f>
        <v>158</v>
      </c>
      <c r="H24" s="39">
        <f>IFERROR(INT(TRIM(SUBSTITUTE(VLOOKUP($A24&amp;"*",各都道府県の状況!$A:$I,H$3,FALSE), "※5", ""))), "")</f>
        <v>3249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44634</v>
      </c>
      <c r="C25" s="29" t="s">
        <v>30</v>
      </c>
      <c r="D25" s="39">
        <f>IFERROR(INT(TRIM(SUBSTITUTE(VLOOKUP($A25&amp;"*",各都道府県の状況!$A:$I,D$3,FALSE), "※5", ""))), "")</f>
        <v>60897</v>
      </c>
      <c r="E25" s="39">
        <f>IFERROR(INT(TRIM(SUBSTITUTE(VLOOKUP($A25&amp;"*",各都道府県の状況!$A:$I,E$3,FALSE), "※5", ""))), "")</f>
        <v>687029</v>
      </c>
      <c r="F25" s="39">
        <f>IFERROR(INT(TRIM(SUBSTITUTE(VLOOKUP($A25&amp;"*",各都道府県の状況!$A:$I,F$3,FALSE), "※5", ""))), "")</f>
        <v>55653</v>
      </c>
      <c r="G25" s="39">
        <f>IFERROR(INT(TRIM(SUBSTITUTE(VLOOKUP($A25&amp;"*",各都道府県の状況!$A:$I,G$3,FALSE), "※5", ""))), "")</f>
        <v>297</v>
      </c>
      <c r="H25" s="39">
        <f>IFERROR(INT(TRIM(SUBSTITUTE(VLOOKUP($A25&amp;"*",各都道府県の状況!$A:$I,H$3,FALSE), "※5", ""))), "")</f>
        <v>4584</v>
      </c>
      <c r="I25" s="39">
        <f>IFERROR(INT(TRIM(SUBSTITUTE(VLOOKUP($A25&amp;"*",各都道府県の状況!$A:$I,I$3,FALSE), "※5", ""))), "")</f>
        <v>4</v>
      </c>
    </row>
    <row r="26" spans="1:9">
      <c r="A26" s="12" t="s">
        <v>202</v>
      </c>
      <c r="B26" s="13">
        <f t="shared" si="0"/>
        <v>44634</v>
      </c>
      <c r="C26" s="29" t="s">
        <v>31</v>
      </c>
      <c r="D26" s="39">
        <f>IFERROR(INT(TRIM(SUBSTITUTE(VLOOKUP($A26&amp;"*",各都道府県の状況!$A:$I,D$3,FALSE), "※5", ""))), "")</f>
        <v>105273</v>
      </c>
      <c r="E26" s="39">
        <f>IFERROR(INT(TRIM(SUBSTITUTE(VLOOKUP($A26&amp;"*",各都道府県の状況!$A:$I,E$3,FALSE), "※5", ""))), "")</f>
        <v>1003265</v>
      </c>
      <c r="F26" s="39">
        <f>IFERROR(INT(TRIM(SUBSTITUTE(VLOOKUP($A26&amp;"*",各都道府県の状況!$A:$I,F$3,FALSE), "※5", ""))), "")</f>
        <v>94044</v>
      </c>
      <c r="G26" s="39">
        <f>IFERROR(INT(TRIM(SUBSTITUTE(VLOOKUP($A26&amp;"*",各都道府県の状況!$A:$I,G$3,FALSE), "※5", ""))), "")</f>
        <v>369</v>
      </c>
      <c r="H26" s="39">
        <f>IFERROR(INT(TRIM(SUBSTITUTE(VLOOKUP($A26&amp;"*",各都道府県の状況!$A:$I,H$3,FALSE), "※5", ""))), "")</f>
        <v>10679</v>
      </c>
      <c r="I26" s="39">
        <f>IFERROR(INT(TRIM(SUBSTITUTE(VLOOKUP($A26&amp;"*",各都道府県の状況!$A:$I,I$3,FALSE), "※5", ""))), "")</f>
        <v>5</v>
      </c>
    </row>
    <row r="27" spans="1:9">
      <c r="A27" s="12" t="s">
        <v>203</v>
      </c>
      <c r="B27" s="13">
        <f t="shared" si="0"/>
        <v>44634</v>
      </c>
      <c r="C27" s="29" t="s">
        <v>32</v>
      </c>
      <c r="D27" s="39">
        <f>IFERROR(INT(TRIM(SUBSTITUTE(VLOOKUP($A27&amp;"*",各都道府県の状況!$A:$I,D$3,FALSE), "※5", ""))), "")</f>
        <v>368755</v>
      </c>
      <c r="E27" s="39">
        <f>IFERROR(INT(TRIM(SUBSTITUTE(VLOOKUP($A27&amp;"*",各都道府県の状況!$A:$I,E$3,FALSE), "※5", ""))), "")</f>
        <v>2196937</v>
      </c>
      <c r="F27" s="39">
        <f>IFERROR(INT(TRIM(SUBSTITUTE(VLOOKUP($A27&amp;"*",各都道府県の状況!$A:$I,F$3,FALSE), "※5", ""))), "")</f>
        <v>338733</v>
      </c>
      <c r="G27" s="39">
        <f>IFERROR(INT(TRIM(SUBSTITUTE(VLOOKUP($A27&amp;"*",各都道府県の状況!$A:$I,G$3,FALSE), "※5", ""))), "")</f>
        <v>1839</v>
      </c>
      <c r="H27" s="39">
        <f>IFERROR(INT(TRIM(SUBSTITUTE(VLOOKUP($A27&amp;"*",各都道府県の状況!$A:$I,H$3,FALSE), "※5", ""))), "")</f>
        <v>28183</v>
      </c>
      <c r="I27" s="39">
        <f>IFERROR(INT(TRIM(SUBSTITUTE(VLOOKUP($A27&amp;"*",各都道府県の状況!$A:$I,I$3,FALSE), "※5", ""))), "")</f>
        <v>35</v>
      </c>
    </row>
    <row r="28" spans="1:9">
      <c r="A28" s="12" t="s">
        <v>204</v>
      </c>
      <c r="B28" s="13">
        <f t="shared" si="0"/>
        <v>44634</v>
      </c>
      <c r="C28" s="29" t="s">
        <v>33</v>
      </c>
      <c r="D28" s="39">
        <f>IFERROR(INT(TRIM(SUBSTITUTE(VLOOKUP($A28&amp;"*",各都道府県の状況!$A:$I,D$3,FALSE), "※5", ""))), "")</f>
        <v>48267</v>
      </c>
      <c r="E28" s="39">
        <f>IFERROR(INT(TRIM(SUBSTITUTE(VLOOKUP($A28&amp;"*",各都道府県の状況!$A:$I,E$3,FALSE), "※5", ""))), "")</f>
        <v>395473</v>
      </c>
      <c r="F28" s="39">
        <f>IFERROR(INT(TRIM(SUBSTITUTE(VLOOKUP($A28&amp;"*",各都道府県の状況!$A:$I,F$3,FALSE), "※5", ""))), "")</f>
        <v>45184</v>
      </c>
      <c r="G28" s="39">
        <f>IFERROR(INT(TRIM(SUBSTITUTE(VLOOKUP($A28&amp;"*",各都道府県の状況!$A:$I,G$3,FALSE), "※5", ""))), "")</f>
        <v>260</v>
      </c>
      <c r="H28" s="39">
        <f>IFERROR(INT(TRIM(SUBSTITUTE(VLOOKUP($A28&amp;"*",各都道府県の状況!$A:$I,H$3,FALSE), "※5", ""))), "")</f>
        <v>4184</v>
      </c>
      <c r="I28" s="39">
        <f>IFERROR(INT(TRIM(SUBSTITUTE(VLOOKUP($A28&amp;"*",各都道府県の状況!$A:$I,I$3,FALSE), "※5", ""))), "")</f>
        <v>8</v>
      </c>
    </row>
    <row r="29" spans="1:9">
      <c r="A29" s="12" t="s">
        <v>205</v>
      </c>
      <c r="B29" s="13">
        <f t="shared" si="0"/>
        <v>44634</v>
      </c>
      <c r="C29" s="29" t="s">
        <v>34</v>
      </c>
      <c r="D29" s="39">
        <f>IFERROR(INT(TRIM(SUBSTITUTE(VLOOKUP($A29&amp;"*",各都道府県の状況!$A:$I,D$3,FALSE), "※5", ""))), "")</f>
        <v>59602</v>
      </c>
      <c r="E29" s="39">
        <f>IFERROR(INT(TRIM(SUBSTITUTE(VLOOKUP($A29&amp;"*",各都道府県の状況!$A:$I,E$3,FALSE), "※5", ""))), "")</f>
        <v>488609</v>
      </c>
      <c r="F29" s="39">
        <f>IFERROR(INT(TRIM(SUBSTITUTE(VLOOKUP($A29&amp;"*",各都道府県の状況!$A:$I,F$3,FALSE), "※5", ""))), "")</f>
        <v>52223</v>
      </c>
      <c r="G29" s="39">
        <f>IFERROR(INT(TRIM(SUBSTITUTE(VLOOKUP($A29&amp;"*",各都道府県の状況!$A:$I,G$3,FALSE), "※5", ""))), "")</f>
        <v>168</v>
      </c>
      <c r="H29" s="39">
        <f>IFERROR(INT(TRIM(SUBSTITUTE(VLOOKUP($A29&amp;"*",各都道府県の状況!$A:$I,H$3,FALSE), "※5", ""))), "")</f>
        <v>7211</v>
      </c>
      <c r="I29" s="39">
        <f>IFERROR(INT(TRIM(SUBSTITUTE(VLOOKUP($A29&amp;"*",各都道府県の状況!$A:$I,I$3,FALSE), "※5", ""))), "")</f>
        <v>2</v>
      </c>
    </row>
    <row r="30" spans="1:9">
      <c r="A30" s="12" t="s">
        <v>206</v>
      </c>
      <c r="B30" s="13">
        <f t="shared" si="0"/>
        <v>44634</v>
      </c>
      <c r="C30" s="29" t="s">
        <v>35</v>
      </c>
      <c r="D30" s="39">
        <f>IFERROR(INT(TRIM(SUBSTITUTE(VLOOKUP($A30&amp;"*",各都道府県の状況!$A:$I,D$3,FALSE), "※5", ""))), "")</f>
        <v>141040</v>
      </c>
      <c r="E30" s="39">
        <f>IFERROR(INT(TRIM(SUBSTITUTE(VLOOKUP($A30&amp;"*",各都道府県の状況!$A:$I,E$3,FALSE), "※5", ""))), "")</f>
        <v>686834</v>
      </c>
      <c r="F30" s="39">
        <f>IFERROR(INT(TRIM(SUBSTITUTE(VLOOKUP($A30&amp;"*",各都道府県の状況!$A:$I,F$3,FALSE), "※5", ""))), "")</f>
        <v>129826</v>
      </c>
      <c r="G30" s="39">
        <f>IFERROR(INT(TRIM(SUBSTITUTE(VLOOKUP($A30&amp;"*",各都道府県の状況!$A:$I,G$3,FALSE), "※5", ""))), "")</f>
        <v>542</v>
      </c>
      <c r="H30" s="39">
        <f>IFERROR(INT(TRIM(SUBSTITUTE(VLOOKUP($A30&amp;"*",各都道府県の状況!$A:$I,H$3,FALSE), "※5", ""))), "")</f>
        <v>10056</v>
      </c>
      <c r="I30" s="39">
        <f>IFERROR(INT(TRIM(SUBSTITUTE(VLOOKUP($A30&amp;"*",各都道府県の状況!$A:$I,I$3,FALSE), "※5", ""))), "")</f>
        <v>44</v>
      </c>
    </row>
    <row r="31" spans="1:9">
      <c r="A31" s="12" t="s">
        <v>207</v>
      </c>
      <c r="B31" s="13">
        <f t="shared" si="0"/>
        <v>44634</v>
      </c>
      <c r="C31" s="29" t="s">
        <v>36</v>
      </c>
      <c r="D31" s="39">
        <f>IFERROR(INT(TRIM(SUBSTITUTE(VLOOKUP($A31&amp;"*",各都道府県の状況!$A:$I,D$3,FALSE), "※5", ""))), "")</f>
        <v>731169</v>
      </c>
      <c r="E31" s="39">
        <f>IFERROR(INT(TRIM(SUBSTITUTE(VLOOKUP($A31&amp;"*",各都道府県の状況!$A:$I,E$3,FALSE), "※5", ""))), "")</f>
        <v>5902484</v>
      </c>
      <c r="F31" s="39">
        <f>IFERROR(INT(TRIM(SUBSTITUTE(VLOOKUP($A31&amp;"*",各都道府県の状況!$A:$I,F$3,FALSE), "※5", ""))), "")</f>
        <v>663874</v>
      </c>
      <c r="G31" s="39">
        <f>IFERROR(INT(TRIM(SUBSTITUTE(VLOOKUP($A31&amp;"*",各都道府県の状況!$A:$I,G$3,FALSE), "※5", ""))), "")</f>
        <v>4305</v>
      </c>
      <c r="H31" s="39">
        <f>IFERROR(INT(TRIM(SUBSTITUTE(VLOOKUP($A31&amp;"*",各都道府県の状況!$A:$I,H$3,FALSE), "※5", ""))), "")</f>
        <v>62935</v>
      </c>
      <c r="I31" s="39">
        <f>IFERROR(INT(TRIM(SUBSTITUTE(VLOOKUP($A31&amp;"*",各都道府県の状況!$A:$I,I$3,FALSE), "※5", ""))), "")</f>
        <v>693</v>
      </c>
    </row>
    <row r="32" spans="1:9">
      <c r="A32" s="12" t="s">
        <v>208</v>
      </c>
      <c r="B32" s="13">
        <f t="shared" si="0"/>
        <v>44634</v>
      </c>
      <c r="C32" s="29" t="s">
        <v>37</v>
      </c>
      <c r="D32" s="39">
        <f>IFERROR(INT(TRIM(SUBSTITUTE(VLOOKUP($A32&amp;"*",各都道府県の状況!$A:$I,D$3,FALSE), "※5", ""))), "")</f>
        <v>300563</v>
      </c>
      <c r="E32" s="39">
        <f>IFERROR(INT(TRIM(SUBSTITUTE(VLOOKUP($A32&amp;"*",各都道府県の状況!$A:$I,E$3,FALSE), "※5", ""))), "")</f>
        <v>1294914</v>
      </c>
      <c r="F32" s="39">
        <f>IFERROR(INT(TRIM(SUBSTITUTE(VLOOKUP($A32&amp;"*",各都道府県の状況!$A:$I,F$3,FALSE), "※5", ""))), "")</f>
        <v>273087</v>
      </c>
      <c r="G32" s="39">
        <f>IFERROR(INT(TRIM(SUBSTITUTE(VLOOKUP($A32&amp;"*",各都道府県の状況!$A:$I,G$3,FALSE), "※5", ""))), "")</f>
        <v>2003</v>
      </c>
      <c r="H32" s="39">
        <f>IFERROR(INT(TRIM(SUBSTITUTE(VLOOKUP($A32&amp;"*",各都道府県の状況!$A:$I,H$3,FALSE), "※5", ""))), "")</f>
        <v>25479</v>
      </c>
      <c r="I32" s="39">
        <f>IFERROR(INT(TRIM(SUBSTITUTE(VLOOKUP($A32&amp;"*",各都道府県の状況!$A:$I,I$3,FALSE), "※5", ""))), "")</f>
        <v>23</v>
      </c>
    </row>
    <row r="33" spans="1:9">
      <c r="A33" s="12" t="s">
        <v>209</v>
      </c>
      <c r="B33" s="13">
        <f t="shared" si="0"/>
        <v>44634</v>
      </c>
      <c r="C33" s="29" t="s">
        <v>38</v>
      </c>
      <c r="D33" s="39">
        <f>IFERROR(INT(TRIM(SUBSTITUTE(VLOOKUP($A33&amp;"*",各都道府県の状況!$A:$I,D$3,FALSE), "※5", ""))), "")</f>
        <v>67481</v>
      </c>
      <c r="E33" s="39">
        <f>IFERROR(INT(TRIM(SUBSTITUTE(VLOOKUP($A33&amp;"*",各都道府県の状況!$A:$I,E$3,FALSE), "※5", ""))), "")</f>
        <v>424387</v>
      </c>
      <c r="F33" s="39">
        <f>IFERROR(INT(TRIM(SUBSTITUTE(VLOOKUP($A33&amp;"*",各都道府県の状況!$A:$I,F$3,FALSE), "※5", ""))), "")</f>
        <v>54948</v>
      </c>
      <c r="G33" s="39">
        <f>IFERROR(INT(TRIM(SUBSTITUTE(VLOOKUP($A33&amp;"*",各都道府県の状況!$A:$I,G$3,FALSE), "※5", ""))), "")</f>
        <v>318</v>
      </c>
      <c r="H33" s="39">
        <f>IFERROR(INT(TRIM(SUBSTITUTE(VLOOKUP($A33&amp;"*",各都道府県の状況!$A:$I,H$3,FALSE), "※5", ""))), "")</f>
        <v>12215</v>
      </c>
      <c r="I33" s="39">
        <f>IFERROR(INT(TRIM(SUBSTITUTE(VLOOKUP($A33&amp;"*",各都道府県の状況!$A:$I,I$3,FALSE), "※5", ""))), "")</f>
        <v>18</v>
      </c>
    </row>
    <row r="34" spans="1:9">
      <c r="A34" s="12" t="s">
        <v>210</v>
      </c>
      <c r="B34" s="13">
        <f t="shared" si="0"/>
        <v>44634</v>
      </c>
      <c r="C34" s="29" t="s">
        <v>39</v>
      </c>
      <c r="D34" s="39">
        <f>IFERROR(INT(TRIM(SUBSTITUTE(VLOOKUP($A34&amp;"*",各都道府県の状況!$A:$I,D$3,FALSE), "※5", ""))), "")</f>
        <v>25573</v>
      </c>
      <c r="E34" s="39">
        <f>IFERROR(INT(TRIM(SUBSTITUTE(VLOOKUP($A34&amp;"*",各都道府県の状況!$A:$I,E$3,FALSE), "※5", ""))), "")</f>
        <v>127383</v>
      </c>
      <c r="F34" s="39">
        <f>IFERROR(INT(TRIM(SUBSTITUTE(VLOOKUP($A34&amp;"*",各都道府県の状況!$A:$I,F$3,FALSE), "※5", ""))), "")</f>
        <v>24368</v>
      </c>
      <c r="G34" s="39">
        <f>IFERROR(INT(TRIM(SUBSTITUTE(VLOOKUP($A34&amp;"*",各都道府県の状況!$A:$I,G$3,FALSE), "※5", ""))), "")</f>
        <v>107</v>
      </c>
      <c r="H34" s="39">
        <f>IFERROR(INT(TRIM(SUBSTITUTE(VLOOKUP($A34&amp;"*",各都道府県の状況!$A:$I,H$3,FALSE), "※5", ""))), "")</f>
        <v>941</v>
      </c>
      <c r="I34" s="39">
        <f>IFERROR(INT(TRIM(SUBSTITUTE(VLOOKUP($A34&amp;"*",各都道府県の状況!$A:$I,I$3,FALSE), "※5", ""))), "")</f>
        <v>1</v>
      </c>
    </row>
    <row r="35" spans="1:9">
      <c r="A35" s="12" t="s">
        <v>211</v>
      </c>
      <c r="B35" s="13">
        <f t="shared" si="0"/>
        <v>44634</v>
      </c>
      <c r="C35" s="29" t="s">
        <v>40</v>
      </c>
      <c r="D35" s="39">
        <f>IFERROR(INT(TRIM(SUBSTITUTE(VLOOKUP($A35&amp;"*",各都道府県の状況!$A:$I,D$3,FALSE), "※5", ""))), "")</f>
        <v>7893</v>
      </c>
      <c r="E35" s="39">
        <f>IFERROR(INT(TRIM(SUBSTITUTE(VLOOKUP($A35&amp;"*",各都道府県の状況!$A:$I,E$3,FALSE), "※5", ""))), "")</f>
        <v>277710</v>
      </c>
      <c r="F35" s="39">
        <f>IFERROR(INT(TRIM(SUBSTITUTE(VLOOKUP($A35&amp;"*",各都道府県の状況!$A:$I,F$3,FALSE), "※5", ""))), "")</f>
        <v>7138</v>
      </c>
      <c r="G35" s="39">
        <f>IFERROR(INT(TRIM(SUBSTITUTE(VLOOKUP($A35&amp;"*",各都道府県の状況!$A:$I,G$3,FALSE), "※5", ""))), "")</f>
        <v>10</v>
      </c>
      <c r="H35" s="39">
        <f>IFERROR(INT(TRIM(SUBSTITUTE(VLOOKUP($A35&amp;"*",各都道府県の状況!$A:$I,H$3,FALSE), "※5", ""))), "")</f>
        <v>651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44634</v>
      </c>
      <c r="C36" s="29" t="s">
        <v>41</v>
      </c>
      <c r="D36" s="39">
        <f>IFERROR(INT(TRIM(SUBSTITUTE(VLOOKUP($A36&amp;"*",各都道府県の状況!$A:$I,D$3,FALSE), "※5", ""))), "")</f>
        <v>7762</v>
      </c>
      <c r="E36" s="39">
        <f>IFERROR(INT(TRIM(SUBSTITUTE(VLOOKUP($A36&amp;"*",各都道府県の状況!$A:$I,E$3,FALSE), "※5", ""))), "")</f>
        <v>122915</v>
      </c>
      <c r="F36" s="39">
        <f>IFERROR(INT(TRIM(SUBSTITUTE(VLOOKUP($A36&amp;"*",各都道府県の状況!$A:$I,F$3,FALSE), "※5", ""))), "")</f>
        <v>6838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916</v>
      </c>
      <c r="I36" s="39">
        <f>IFERROR(INT(TRIM(SUBSTITUTE(VLOOKUP($A36&amp;"*",各都道府県の状況!$A:$I,I$3,FALSE), "※5", ""))), "")</f>
        <v>1</v>
      </c>
    </row>
    <row r="37" spans="1:9">
      <c r="A37" s="12" t="s">
        <v>213</v>
      </c>
      <c r="B37" s="13">
        <f t="shared" si="0"/>
        <v>44634</v>
      </c>
      <c r="C37" s="29" t="s">
        <v>42</v>
      </c>
      <c r="D37" s="39">
        <f>IFERROR(INT(TRIM(SUBSTITUTE(VLOOKUP($A37&amp;"*",各都道府県の状況!$A:$I,D$3,FALSE), "※5", ""))), "")</f>
        <v>55987</v>
      </c>
      <c r="E37" s="39">
        <f>IFERROR(INT(TRIM(SUBSTITUTE(VLOOKUP($A37&amp;"*",各都道府県の状況!$A:$I,E$3,FALSE), "※5", ""))), "")</f>
        <v>449702</v>
      </c>
      <c r="F37" s="39">
        <f>IFERROR(INT(TRIM(SUBSTITUTE(VLOOKUP($A37&amp;"*",各都道府県の状況!$A:$I,F$3,FALSE), "※5", ""))), "")</f>
        <v>49083</v>
      </c>
      <c r="G37" s="39">
        <f>IFERROR(INT(TRIM(SUBSTITUTE(VLOOKUP($A37&amp;"*",各都道府県の状況!$A:$I,G$3,FALSE), "※5", ""))), "")</f>
        <v>216</v>
      </c>
      <c r="H37" s="39">
        <f>IFERROR(INT(TRIM(SUBSTITUTE(VLOOKUP($A37&amp;"*",各都道府県の状況!$A:$I,H$3,FALSE), "※5", ""))), "")</f>
        <v>4173</v>
      </c>
      <c r="I37" s="39">
        <f>IFERROR(INT(TRIM(SUBSTITUTE(VLOOKUP($A37&amp;"*",各都道府県の状況!$A:$I,I$3,FALSE), "※5", ""))), "")</f>
        <v>5</v>
      </c>
    </row>
    <row r="38" spans="1:9">
      <c r="A38" s="12" t="s">
        <v>214</v>
      </c>
      <c r="B38" s="13">
        <f t="shared" si="0"/>
        <v>44634</v>
      </c>
      <c r="C38" s="29" t="s">
        <v>43</v>
      </c>
      <c r="D38" s="39">
        <f>IFERROR(INT(TRIM(SUBSTITUTE(VLOOKUP($A38&amp;"*",各都道府県の状況!$A:$I,D$3,FALSE), "※5", ""))), "")</f>
        <v>83193</v>
      </c>
      <c r="E38" s="39">
        <f>IFERROR(INT(TRIM(SUBSTITUTE(VLOOKUP($A38&amp;"*",各都道府県の状況!$A:$I,E$3,FALSE), "※5", ""))), "")</f>
        <v>1447855</v>
      </c>
      <c r="F38" s="39">
        <f>IFERROR(INT(TRIM(SUBSTITUTE(VLOOKUP($A38&amp;"*",各都道府県の状況!$A:$I,F$3,FALSE), "※5", ""))), "")</f>
        <v>74078</v>
      </c>
      <c r="G38" s="39">
        <f>IFERROR(INT(TRIM(SUBSTITUTE(VLOOKUP($A38&amp;"*",各都道府県の状況!$A:$I,G$3,FALSE), "※5", ""))), "")</f>
        <v>428</v>
      </c>
      <c r="H38" s="39">
        <f>IFERROR(INT(TRIM(SUBSTITUTE(VLOOKUP($A38&amp;"*",各都道府県の状況!$A:$I,H$3,FALSE), "※5", ""))), "")</f>
        <v>8687</v>
      </c>
      <c r="I38" s="39">
        <f>IFERROR(INT(TRIM(SUBSTITUTE(VLOOKUP($A38&amp;"*",各都道府県の状況!$A:$I,I$3,FALSE), "※5", ""))), "")</f>
        <v>6</v>
      </c>
    </row>
    <row r="39" spans="1:9">
      <c r="A39" s="12" t="s">
        <v>215</v>
      </c>
      <c r="B39" s="13">
        <f t="shared" si="0"/>
        <v>44634</v>
      </c>
      <c r="C39" s="29" t="s">
        <v>44</v>
      </c>
      <c r="D39" s="39">
        <f>IFERROR(INT(TRIM(SUBSTITUTE(VLOOKUP($A39&amp;"*",各都道府県の状況!$A:$I,D$3,FALSE), "※5", ""))), "")</f>
        <v>25072</v>
      </c>
      <c r="E39" s="39">
        <f>IFERROR(INT(TRIM(SUBSTITUTE(VLOOKUP($A39&amp;"*",各都道府県の状況!$A:$I,E$3,FALSE), "※5", ""))), "")</f>
        <v>440054</v>
      </c>
      <c r="F39" s="39">
        <f>IFERROR(INT(TRIM(SUBSTITUTE(VLOOKUP($A39&amp;"*",各都道府県の状況!$A:$I,F$3,FALSE), "※5", ""))), "")</f>
        <v>22154</v>
      </c>
      <c r="G39" s="39">
        <f>IFERROR(INT(TRIM(SUBSTITUTE(VLOOKUP($A39&amp;"*",各都道府県の状況!$A:$I,G$3,FALSE), "※5", ""))), "")</f>
        <v>153</v>
      </c>
      <c r="H39" s="39">
        <f>IFERROR(INT(TRIM(SUBSTITUTE(VLOOKUP($A39&amp;"*",各都道府県の状況!$A:$I,H$3,FALSE), "※5", ""))), "")</f>
        <v>2765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44634</v>
      </c>
      <c r="C40" s="29" t="s">
        <v>45</v>
      </c>
      <c r="D40" s="39">
        <f>IFERROR(INT(TRIM(SUBSTITUTE(VLOOKUP($A40&amp;"*",各都道府県の状況!$A:$I,D$3,FALSE), "※5", ""))), "")</f>
        <v>14008</v>
      </c>
      <c r="E40" s="39">
        <f>IFERROR(INT(TRIM(SUBSTITUTE(VLOOKUP($A40&amp;"*",各都道府県の状況!$A:$I,E$3,FALSE), "※5", ""))), "")</f>
        <v>167309</v>
      </c>
      <c r="F40" s="39">
        <f>IFERROR(INT(TRIM(SUBSTITUTE(VLOOKUP($A40&amp;"*",各都道府県の状況!$A:$I,F$3,FALSE), "※5", ""))), "")</f>
        <v>12419</v>
      </c>
      <c r="G40" s="39">
        <f>IFERROR(INT(TRIM(SUBSTITUTE(VLOOKUP($A40&amp;"*",各都道府県の状況!$A:$I,G$3,FALSE), "※5", ""))), "")</f>
        <v>78</v>
      </c>
      <c r="H40" s="39">
        <f>IFERROR(INT(TRIM(SUBSTITUTE(VLOOKUP($A40&amp;"*",各都道府県の状況!$A:$I,H$3,FALSE), "※5", ""))), "")</f>
        <v>1514</v>
      </c>
      <c r="I40" s="39">
        <f>IFERROR(INT(TRIM(SUBSTITUTE(VLOOKUP($A40&amp;"*",各都道府県の状況!$A:$I,I$3,FALSE), "※5", ""))), "")</f>
        <v>4</v>
      </c>
    </row>
    <row r="41" spans="1:9">
      <c r="A41" s="12" t="s">
        <v>217</v>
      </c>
      <c r="B41" s="13">
        <f t="shared" si="0"/>
        <v>44634</v>
      </c>
      <c r="C41" s="29" t="s">
        <v>46</v>
      </c>
      <c r="D41" s="39">
        <f>IFERROR(INT(TRIM(SUBSTITUTE(VLOOKUP($A41&amp;"*",各都道府県の状況!$A:$I,D$3,FALSE), "※5", ""))), "")</f>
        <v>24053</v>
      </c>
      <c r="E41" s="39">
        <f>IFERROR(INT(TRIM(SUBSTITUTE(VLOOKUP($A41&amp;"*",各都道府県の状況!$A:$I,E$3,FALSE), "※5", ""))), "")</f>
        <v>210888</v>
      </c>
      <c r="F41" s="39">
        <f>IFERROR(INT(TRIM(SUBSTITUTE(VLOOKUP($A41&amp;"*",各都道府県の状況!$A:$I,F$3,FALSE), "※5", ""))), "")</f>
        <v>20682</v>
      </c>
      <c r="G41" s="39">
        <f>IFERROR(INT(TRIM(SUBSTITUTE(VLOOKUP($A41&amp;"*",各都道府県の状況!$A:$I,G$3,FALSE), "※5", ""))), "")</f>
        <v>91</v>
      </c>
      <c r="H41" s="39">
        <f>IFERROR(INT(TRIM(SUBSTITUTE(VLOOKUP($A41&amp;"*",各都道府県の状況!$A:$I,H$3,FALSE), "※5", ""))), "")</f>
        <v>3280</v>
      </c>
      <c r="I41" s="39">
        <f>IFERROR(INT(TRIM(SUBSTITUTE(VLOOKUP($A41&amp;"*",各都道府県の状況!$A:$I,I$3,FALSE), "※5", ""))), "")</f>
        <v>5</v>
      </c>
    </row>
    <row r="42" spans="1:9">
      <c r="A42" s="12" t="s">
        <v>218</v>
      </c>
      <c r="B42" s="13">
        <f t="shared" si="0"/>
        <v>44634</v>
      </c>
      <c r="C42" s="29" t="s">
        <v>47</v>
      </c>
      <c r="D42" s="39">
        <f>IFERROR(INT(TRIM(SUBSTITUTE(VLOOKUP($A42&amp;"*",各都道府県の状況!$A:$I,D$3,FALSE), "※5", ""))), "")</f>
        <v>20695</v>
      </c>
      <c r="E42" s="39">
        <f>IFERROR(INT(TRIM(SUBSTITUTE(VLOOKUP($A42&amp;"*",各都道府県の状況!$A:$I,E$3,FALSE), "※5", ""))), "")</f>
        <v>273976</v>
      </c>
      <c r="F42" s="39">
        <f>IFERROR(INT(TRIM(SUBSTITUTE(VLOOKUP($A42&amp;"*",各都道府県の状況!$A:$I,F$3,FALSE), "※5", ""))), "")</f>
        <v>18188</v>
      </c>
      <c r="G42" s="39">
        <f>IFERROR(INT(TRIM(SUBSTITUTE(VLOOKUP($A42&amp;"*",各都道府県の状況!$A:$I,G$3,FALSE), "※5", ""))), "")</f>
        <v>124</v>
      </c>
      <c r="H42" s="39">
        <f>IFERROR(INT(TRIM(SUBSTITUTE(VLOOKUP($A42&amp;"*",各都道府県の状況!$A:$I,H$3,FALSE), "※5", ""))), "")</f>
        <v>2383</v>
      </c>
      <c r="I42" s="39">
        <f>IFERROR(INT(TRIM(SUBSTITUTE(VLOOKUP($A42&amp;"*",各都道府県の状況!$A:$I,I$3,FALSE), "※5", ""))), "")</f>
        <v>4</v>
      </c>
    </row>
    <row r="43" spans="1:9">
      <c r="A43" s="12" t="s">
        <v>219</v>
      </c>
      <c r="B43" s="13">
        <f t="shared" si="0"/>
        <v>44634</v>
      </c>
      <c r="C43" s="29" t="s">
        <v>48</v>
      </c>
      <c r="D43" s="39">
        <f>IFERROR(INT(TRIM(SUBSTITUTE(VLOOKUP($A43&amp;"*",各都道府県の状況!$A:$I,D$3,FALSE), "※5", ""))), "")</f>
        <v>14600</v>
      </c>
      <c r="E43" s="39">
        <f>IFERROR(INT(TRIM(SUBSTITUTE(VLOOKUP($A43&amp;"*",各都道府県の状況!$A:$I,E$3,FALSE), "※5", ""))), "")</f>
        <v>198465</v>
      </c>
      <c r="F43" s="39">
        <f>IFERROR(INT(TRIM(SUBSTITUTE(VLOOKUP($A43&amp;"*",各都道府県の状況!$A:$I,F$3,FALSE), "※5", ""))), "")</f>
        <v>12714</v>
      </c>
      <c r="G43" s="39">
        <f>IFERROR(INT(TRIM(SUBSTITUTE(VLOOKUP($A43&amp;"*",各都道府県の状況!$A:$I,G$3,FALSE), "※5", ""))), "")</f>
        <v>94</v>
      </c>
      <c r="H43" s="39">
        <f>IFERROR(INT(TRIM(SUBSTITUTE(VLOOKUP($A43&amp;"*",各都道府県の状況!$A:$I,H$3,FALSE), "※5", ""))), "")</f>
        <v>1792</v>
      </c>
      <c r="I43" s="39">
        <f>IFERROR(INT(TRIM(SUBSTITUTE(VLOOKUP($A43&amp;"*",各都道府県の状況!$A:$I,I$3,FALSE), "※5", ""))), "")</f>
        <v>2</v>
      </c>
    </row>
    <row r="44" spans="1:9">
      <c r="A44" s="12" t="s">
        <v>220</v>
      </c>
      <c r="B44" s="13">
        <f t="shared" si="0"/>
        <v>44634</v>
      </c>
      <c r="C44" s="29" t="s">
        <v>49</v>
      </c>
      <c r="D44" s="39">
        <f>IFERROR(INT(TRIM(SUBSTITUTE(VLOOKUP($A44&amp;"*",各都道府県の状況!$A:$I,D$3,FALSE), "※5", ""))), "")</f>
        <v>268647</v>
      </c>
      <c r="E44" s="39">
        <f>IFERROR(INT(TRIM(SUBSTITUTE(VLOOKUP($A44&amp;"*",各都道府県の状況!$A:$I,E$3,FALSE), "※5", ""))), "")</f>
        <v>2113898</v>
      </c>
      <c r="F44" s="39">
        <f>IFERROR(INT(TRIM(SUBSTITUTE(VLOOKUP($A44&amp;"*",各都道府県の状況!$A:$I,F$3,FALSE), "※5", ""))), "")</f>
        <v>232085</v>
      </c>
      <c r="G44" s="39">
        <f>IFERROR(INT(TRIM(SUBSTITUTE(VLOOKUP($A44&amp;"*",各都道府県の状況!$A:$I,G$3,FALSE), "※5", ""))), "")</f>
        <v>1054</v>
      </c>
      <c r="H44" s="39">
        <f>IFERROR(INT(TRIM(SUBSTITUTE(VLOOKUP($A44&amp;"*",各都道府県の状況!$A:$I,H$3,FALSE), "※5", ""))), "")</f>
        <v>30197</v>
      </c>
      <c r="I44" s="39">
        <f>IFERROR(INT(TRIM(SUBSTITUTE(VLOOKUP($A44&amp;"*",各都道府県の状況!$A:$I,I$3,FALSE), "※5", ""))), "")</f>
        <v>11</v>
      </c>
    </row>
    <row r="45" spans="1:9">
      <c r="A45" s="12" t="s">
        <v>221</v>
      </c>
      <c r="B45" s="13">
        <f t="shared" si="0"/>
        <v>44634</v>
      </c>
      <c r="C45" s="29" t="s">
        <v>50</v>
      </c>
      <c r="D45" s="39">
        <f>IFERROR(INT(TRIM(SUBSTITUTE(VLOOKUP($A45&amp;"*",各都道府県の状況!$A:$I,D$3,FALSE), "※5", ""))), "")</f>
        <v>27611</v>
      </c>
      <c r="E45" s="39">
        <f>IFERROR(INT(TRIM(SUBSTITUTE(VLOOKUP($A45&amp;"*",各都道府県の状況!$A:$I,E$3,FALSE), "※5", ""))), "")</f>
        <v>201584</v>
      </c>
      <c r="F45" s="39">
        <f>IFERROR(INT(TRIM(SUBSTITUTE(VLOOKUP($A45&amp;"*",各都道府県の状況!$A:$I,F$3,FALSE), "※5", ""))), "")</f>
        <v>22117</v>
      </c>
      <c r="G45" s="39">
        <f>IFERROR(INT(TRIM(SUBSTITUTE(VLOOKUP($A45&amp;"*",各都道府県の状況!$A:$I,G$3,FALSE), "※5", ""))), "")</f>
        <v>72</v>
      </c>
      <c r="H45" s="39">
        <f>IFERROR(INT(TRIM(SUBSTITUTE(VLOOKUP($A45&amp;"*",各都道府県の状況!$A:$I,H$3,FALSE), "※5", ""))), "")</f>
        <v>2714</v>
      </c>
      <c r="I45" s="39">
        <f>IFERROR(INT(TRIM(SUBSTITUTE(VLOOKUP($A45&amp;"*",各都道府県の状況!$A:$I,I$3,FALSE), "※5", ""))), "")</f>
        <v>2</v>
      </c>
    </row>
    <row r="46" spans="1:9" ht="21" customHeight="1">
      <c r="A46" s="12" t="s">
        <v>222</v>
      </c>
      <c r="B46" s="13">
        <f t="shared" si="0"/>
        <v>44634</v>
      </c>
      <c r="C46" s="29" t="s">
        <v>51</v>
      </c>
      <c r="D46" s="39">
        <f>IFERROR(INT(TRIM(SUBSTITUTE(VLOOKUP($A46&amp;"*",各都道府県の状況!$A:$I,D$3,FALSE), "※5", ""))), "")</f>
        <v>29179</v>
      </c>
      <c r="E46" s="39">
        <f>IFERROR(INT(TRIM(SUBSTITUTE(VLOOKUP($A46&amp;"*",各都道府県の状況!$A:$I,E$3,FALSE), "※5", ""))), "")</f>
        <v>291607</v>
      </c>
      <c r="F46" s="39">
        <f>IFERROR(INT(TRIM(SUBSTITUTE(VLOOKUP($A46&amp;"*",各都道府県の状況!$A:$I,F$3,FALSE), "※5", ""))), "")</f>
        <v>27176</v>
      </c>
      <c r="G46" s="39">
        <f>IFERROR(INT(TRIM(SUBSTITUTE(VLOOKUP($A46&amp;"*",各都道府県の状況!$A:$I,G$3,FALSE), "※5", ""))), "")</f>
        <v>114</v>
      </c>
      <c r="H46" s="39">
        <f>IFERROR(INT(TRIM(SUBSTITUTE(VLOOKUP($A46&amp;"*",各都道府県の状況!$A:$I,H$3,FALSE), "※5", ""))), "")</f>
        <v>3187</v>
      </c>
      <c r="I46" s="39">
        <f>IFERROR(INT(TRIM(SUBSTITUTE(VLOOKUP($A46&amp;"*",各都道府県の状況!$A:$I,I$3,FALSE), "※5", ""))), "")</f>
        <v>2</v>
      </c>
    </row>
    <row r="47" spans="1:9">
      <c r="A47" s="12" t="s">
        <v>223</v>
      </c>
      <c r="B47" s="13">
        <f t="shared" si="0"/>
        <v>44634</v>
      </c>
      <c r="C47" s="29" t="s">
        <v>52</v>
      </c>
      <c r="D47" s="39">
        <f>IFERROR(INT(TRIM(SUBSTITUTE(VLOOKUP($A47&amp;"*",各都道府県の状況!$A:$I,D$3,FALSE), "※5", ""))), "")</f>
        <v>57258</v>
      </c>
      <c r="E47" s="39">
        <f>IFERROR(INT(TRIM(SUBSTITUTE(VLOOKUP($A47&amp;"*",各都道府県の状況!$A:$I,E$3,FALSE), "※5", ""))), "")</f>
        <v>213964</v>
      </c>
      <c r="F47" s="39">
        <f>IFERROR(INT(TRIM(SUBSTITUTE(VLOOKUP($A47&amp;"*",各都道府県の状況!$A:$I,F$3,FALSE), "※5", ""))), "")</f>
        <v>50933</v>
      </c>
      <c r="G47" s="39">
        <f>IFERROR(INT(TRIM(SUBSTITUTE(VLOOKUP($A47&amp;"*",各都道府県の状況!$A:$I,G$3,FALSE), "※5", ""))), "")</f>
        <v>258</v>
      </c>
      <c r="H47" s="39">
        <f>IFERROR(INT(TRIM(SUBSTITUTE(VLOOKUP($A47&amp;"*",各都道府県の状況!$A:$I,H$3,FALSE), "※5", ""))), "")</f>
        <v>6067</v>
      </c>
      <c r="I47" s="39">
        <f>IFERROR(INT(TRIM(SUBSTITUTE(VLOOKUP($A47&amp;"*",各都道府県の状況!$A:$I,I$3,FALSE), "※5", ""))), "")</f>
        <v>15</v>
      </c>
    </row>
    <row r="48" spans="1:9">
      <c r="A48" s="12" t="s">
        <v>224</v>
      </c>
      <c r="B48" s="13">
        <f t="shared" si="0"/>
        <v>44634</v>
      </c>
      <c r="C48" s="29" t="s">
        <v>53</v>
      </c>
      <c r="D48" s="39">
        <f>IFERROR(INT(TRIM(SUBSTITUTE(VLOOKUP($A48&amp;"*",各都道府県の状況!$A:$I,D$3,FALSE), "※5", ""))), "")</f>
        <v>27826</v>
      </c>
      <c r="E48" s="39">
        <f>IFERROR(INT(TRIM(SUBSTITUTE(VLOOKUP($A48&amp;"*",各都道府県の状況!$A:$I,E$3,FALSE), "※5", ""))), "")</f>
        <v>449337</v>
      </c>
      <c r="F48" s="39">
        <f>IFERROR(INT(TRIM(SUBSTITUTE(VLOOKUP($A48&amp;"*",各都道府県の状況!$A:$I,F$3,FALSE), "※5", ""))), "")</f>
        <v>25573</v>
      </c>
      <c r="G48" s="39">
        <f>IFERROR(INT(TRIM(SUBSTITUTE(VLOOKUP($A48&amp;"*",各都道府県の状況!$A:$I,G$3,FALSE), "※5", ""))), "")</f>
        <v>117</v>
      </c>
      <c r="H48" s="39">
        <f>IFERROR(INT(TRIM(SUBSTITUTE(VLOOKUP($A48&amp;"*",各都道府県の状況!$A:$I,H$3,FALSE), "※5", ""))), "")</f>
        <v>2136</v>
      </c>
      <c r="I48" s="39">
        <f>IFERROR(INT(TRIM(SUBSTITUTE(VLOOKUP($A48&amp;"*",各都道府県の状況!$A:$I,I$3,FALSE), "※5", ""))), "")</f>
        <v>2</v>
      </c>
    </row>
    <row r="49" spans="1:9">
      <c r="A49" s="12" t="s">
        <v>225</v>
      </c>
      <c r="B49" s="13">
        <f t="shared" si="0"/>
        <v>44634</v>
      </c>
      <c r="C49" s="29" t="s">
        <v>54</v>
      </c>
      <c r="D49" s="39">
        <f>IFERROR(INT(TRIM(SUBSTITUTE(VLOOKUP($A49&amp;"*",各都道府県の状況!$A:$I,D$3,FALSE), "※5", ""))), "")</f>
        <v>21613</v>
      </c>
      <c r="E49" s="39">
        <f>IFERROR(INT(TRIM(SUBSTITUTE(VLOOKUP($A49&amp;"*",各都道府県の状況!$A:$I,E$3,FALSE), "※5", ""))), "")</f>
        <v>141289</v>
      </c>
      <c r="F49" s="39">
        <f>IFERROR(INT(TRIM(SUBSTITUTE(VLOOKUP($A49&amp;"*",各都道府県の状況!$A:$I,F$3,FALSE), "※5", ""))), "")</f>
        <v>19581</v>
      </c>
      <c r="G49" s="39">
        <f>IFERROR(INT(TRIM(SUBSTITUTE(VLOOKUP($A49&amp;"*",各都道府県の状況!$A:$I,G$3,FALSE), "※5", ""))), "")</f>
        <v>111</v>
      </c>
      <c r="H49" s="39">
        <f>IFERROR(INT(TRIM(SUBSTITUTE(VLOOKUP($A49&amp;"*",各都道府県の状況!$A:$I,H$3,FALSE), "※5", ""))), "")</f>
        <v>1995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44634</v>
      </c>
      <c r="C50" s="29" t="s">
        <v>55</v>
      </c>
      <c r="D50" s="39">
        <f>IFERROR(INT(TRIM(SUBSTITUTE(VLOOKUP($A50&amp;"*",各都道府県の状況!$A:$I,D$3,FALSE), "※5", ""))), "")</f>
        <v>36240</v>
      </c>
      <c r="E50" s="39">
        <f>IFERROR(INT(TRIM(SUBSTITUTE(VLOOKUP($A50&amp;"*",各都道府県の状況!$A:$I,E$3,FALSE), "※5", ""))), "")</f>
        <v>282673</v>
      </c>
      <c r="F50" s="39">
        <f>IFERROR(INT(TRIM(SUBSTITUTE(VLOOKUP($A50&amp;"*",各都道府県の状況!$A:$I,F$3,FALSE), "※5", ""))), "")</f>
        <v>32983</v>
      </c>
      <c r="G50" s="39">
        <f>IFERROR(INT(TRIM(SUBSTITUTE(VLOOKUP($A50&amp;"*",各都道府県の状況!$A:$I,G$3,FALSE), "※5", ""))), "")</f>
        <v>148</v>
      </c>
      <c r="H50" s="39">
        <f>IFERROR(INT(TRIM(SUBSTITUTE(VLOOKUP($A50&amp;"*",各都道府県の状況!$A:$I,H$3,FALSE), "※5", ""))), "")</f>
        <v>2906</v>
      </c>
      <c r="I50" s="39">
        <f>IFERROR(INT(TRIM(SUBSTITUTE(VLOOKUP($A50&amp;"*",各都道府県の状況!$A:$I,I$3,FALSE), "※5", ""))), "")</f>
        <v>2</v>
      </c>
    </row>
    <row r="51" spans="1:9">
      <c r="A51" s="12" t="s">
        <v>227</v>
      </c>
      <c r="B51" s="13">
        <f t="shared" si="0"/>
        <v>44634</v>
      </c>
      <c r="C51" s="29" t="s">
        <v>56</v>
      </c>
      <c r="D51" s="39">
        <f>IFERROR(INT(TRIM(SUBSTITUTE(VLOOKUP($A51&amp;"*",各都道府県の状況!$A:$I,D$3,FALSE), "※5", ""))), "")</f>
        <v>109569</v>
      </c>
      <c r="E51" s="39">
        <f>IFERROR(INT(TRIM(SUBSTITUTE(VLOOKUP($A51&amp;"*",各都道府県の状況!$A:$I,E$3,FALSE), "※5", ""))), "")</f>
        <v>624067</v>
      </c>
      <c r="F51" s="39">
        <f>IFERROR(INT(TRIM(SUBSTITUTE(VLOOKUP($A51&amp;"*",各都道府県の状況!$A:$I,F$3,FALSE), "※5", ""))), "")</f>
        <v>104094</v>
      </c>
      <c r="G51" s="39">
        <f>IFERROR(INT(TRIM(SUBSTITUTE(VLOOKUP($A51&amp;"*",各都道府県の状況!$A:$I,G$3,FALSE), "※5", ""))), "")</f>
        <v>430</v>
      </c>
      <c r="H51" s="39">
        <f>IFERROR(INT(TRIM(SUBSTITUTE(VLOOKUP($A51&amp;"*",各都道府県の状況!$A:$I,H$3,FALSE), "※5", ""))), "")</f>
        <v>5051</v>
      </c>
      <c r="I51" s="39">
        <f>IFERROR(INT(TRIM(SUBSTITUTE(VLOOKUP($A51&amp;"*",各都道府県の状況!$A:$I,I$3,FALSE), "※5", ""))), "")</f>
        <v>17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1006" activePane="bottomLeft" state="frozen"/>
      <selection pane="bottomLeft" activeCell="G1030" sqref="G1030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64" t="s">
        <v>291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</row>
    <row r="2" spans="1:19" ht="17.7">
      <c r="A2" s="136" t="s">
        <v>314</v>
      </c>
      <c r="B2" s="136"/>
      <c r="C2" s="136"/>
      <c r="E2" s="166" t="s">
        <v>339</v>
      </c>
      <c r="F2" s="166"/>
      <c r="G2" s="166"/>
      <c r="H2" s="166"/>
      <c r="I2" s="166"/>
      <c r="J2" s="166"/>
      <c r="K2" s="166"/>
      <c r="L2" s="166"/>
      <c r="M2" s="166"/>
      <c r="N2" s="166"/>
      <c r="O2" s="136" t="s">
        <v>343</v>
      </c>
      <c r="P2" s="136"/>
      <c r="Q2" s="136"/>
      <c r="R2" s="136"/>
      <c r="S2" s="136"/>
    </row>
    <row r="3" spans="1:19" ht="17.7">
      <c r="A3" s="83"/>
      <c r="E3" s="163" t="s">
        <v>342</v>
      </c>
      <c r="F3" s="163"/>
      <c r="G3" s="163"/>
      <c r="H3" s="163"/>
      <c r="I3" s="163"/>
      <c r="J3" s="163"/>
      <c r="K3" s="165" t="s">
        <v>341</v>
      </c>
      <c r="L3" s="165"/>
      <c r="M3" s="165"/>
      <c r="N3" s="165"/>
      <c r="O3" s="165" t="s">
        <v>337</v>
      </c>
      <c r="P3" s="165"/>
      <c r="Q3" s="136" t="s">
        <v>340</v>
      </c>
      <c r="R3" s="136"/>
      <c r="S3" s="83" t="s">
        <v>357</v>
      </c>
    </row>
    <row r="4" spans="1:19">
      <c r="A4" s="136"/>
      <c r="B4" s="136"/>
      <c r="C4" s="136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358</v>
      </c>
    </row>
    <row r="5" spans="1:19">
      <c r="A5" s="83"/>
      <c r="E5" s="67"/>
      <c r="F5" s="84"/>
      <c r="G5" s="167" t="s">
        <v>281</v>
      </c>
      <c r="H5" s="167"/>
      <c r="I5" s="167" t="s">
        <v>311</v>
      </c>
      <c r="J5" s="167"/>
      <c r="K5" s="167" t="s">
        <v>281</v>
      </c>
      <c r="L5" s="167"/>
      <c r="M5" s="167" t="s">
        <v>311</v>
      </c>
      <c r="N5" s="167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357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359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31537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4687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4687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4687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18200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4304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4304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4304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14848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5279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5279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5279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25444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8807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8807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8807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40345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10649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10649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10649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7653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7653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7653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7653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8380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8380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8380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8380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95266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30541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30541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30541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145876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47254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47254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47254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182403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56215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56215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56215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182778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54144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54144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54144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198746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50757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50757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50757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35104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35104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35104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35104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25460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25460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25460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25460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276849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55172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55172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55172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245673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73604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73604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73604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273870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79865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79865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79865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20169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20169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20169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20169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287996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60329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60329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60329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40138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40138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40138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40138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27292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27292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27292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27292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7445</v>
      </c>
      <c r="C70" s="109">
        <f>IF(COUNTIF($A$7:$A70, $A70)&gt;1, 0, IF($E70="", "", I70+J70+M70+N70+P70-R70))</f>
        <v>790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7445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790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7445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790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7445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790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8506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8506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8506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8506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9857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9857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9857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9857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316504</v>
      </c>
      <c r="C79" s="109">
        <f>IF(COUNTIF($A$7:$A79, $A79)&gt;1, 0, IF($E79="", "", I79+J79+M79+N79+P79-R79))</f>
        <v>72027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47526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9091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47526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9091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47526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9091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147496</v>
      </c>
      <c r="C82" s="109">
        <f>IF(COUNTIF($A$7:$A82, $A82)&gt;1, 0, IF($E82="", "", I82+J82+M82+N82+P82-R82))</f>
        <v>54719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50331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11540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50331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11540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50331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11540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62865</v>
      </c>
      <c r="C85" s="109">
        <f>IF(COUNTIF($A$7:$A85, $A85)&gt;1, 0, IF($E85="", "", I85+J85+M85+N85+P85-R85))</f>
        <v>7639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62865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7639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62865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7639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62865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7639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75848</v>
      </c>
      <c r="C88" s="109">
        <f>IF(COUNTIF($A$7:$A88, $A88)&gt;1, 0, IF($E88="", "", I88+J88+M88+N88+P88-R88))</f>
        <v>8189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75848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8189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75848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8189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75848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8189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260840</v>
      </c>
      <c r="C91" s="109">
        <f>IF(COUNTIF($A$7:$A91, $A91)&gt;1, 0, IF($E91="", "", I91+J91+M91+N91+P91-R91))</f>
        <v>96597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105585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28348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105585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28348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105585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28348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223242</v>
      </c>
      <c r="C94" s="109">
        <f>IF(COUNTIF($A$7:$A94, $A94)&gt;1, 0, IF($E94="", "", I94+J94+M94+N94+P94-R94))</f>
        <v>122801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132955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44350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132955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44350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132955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44350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245927</v>
      </c>
      <c r="C97" s="109">
        <f>IF(COUNTIF($A$7:$A97, $A97)&gt;1, 0, IF($E97="", "", I97+J97+M97+N97+P97-R97))</f>
        <v>151470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162968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52709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162968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52709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162968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52709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253064</v>
      </c>
      <c r="C100" s="109">
        <f>IF(COUNTIF($A$7:$A100, $A100)&gt;1, 0, IF($E100="", "", I100+J100+M100+N100+P100-R100))</f>
        <v>177105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159635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51395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159635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51395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159635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51395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235656</v>
      </c>
      <c r="C103" s="109">
        <f>IF(COUNTIF($A$7:$A103, $A103)&gt;1, 0, IF($E103="", "", I103+J103+M103+N103+P103-R103))</f>
        <v>193343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136163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49958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136163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49958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136163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49958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139579</v>
      </c>
      <c r="C106" s="109">
        <f>IF(COUNTIF($A$7:$A106, $A106)&gt;1, 0, IF($E106="", "", I106+J106+M106+N106+P106-R106))</f>
        <v>34609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139579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34609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139579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34609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139579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34609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190180</v>
      </c>
      <c r="C109" s="109">
        <f>IF(COUNTIF($A$7:$A109, $A109)&gt;1, 0, IF($E109="", "", I109+J109+M109+N109+P109-R109))</f>
        <v>24178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190180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24178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190180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24178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190180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24178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345308</v>
      </c>
      <c r="C112" s="109">
        <f>IF(COUNTIF($A$7:$A112, $A112)&gt;1, 0, IF($E112="", "", I112+J112+M112+N112+P112-R112))</f>
        <v>267209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211465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51486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211465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51486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211465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51486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352115</v>
      </c>
      <c r="C115" s="109">
        <f>IF(COUNTIF($A$7:$A115, $A115)&gt;1, 0, IF($E115="", "", I115+J115+M115+N115+P115-R115))</f>
        <v>222934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257538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67267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257538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67267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257538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67267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400935</v>
      </c>
      <c r="C118" s="109">
        <f>IF(COUNTIF($A$7:$A118, $A118)&gt;1, 0, IF($E118="", "", I118+J118+M118+N118+P118-R118))</f>
        <v>250680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312772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70977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312772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70977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312772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70977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407983</v>
      </c>
      <c r="C121" s="109">
        <f>IF(COUNTIF($A$7:$A121, $A121)&gt;1, 0, IF($E121="", "", I121+J121+M121+N121+P121-R121))</f>
        <v>137035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326561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27924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326561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27924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326561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27924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384157</v>
      </c>
      <c r="C124" s="109">
        <f>IF(COUNTIF($A$7:$A124, $A124)&gt;1, 0, IF($E124="", "", I124+J124+M124+N124+P124-R124))</f>
        <v>208905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284239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59802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284239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59802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284239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59802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287969</v>
      </c>
      <c r="C127" s="109">
        <f>IF(COUNTIF($A$7:$A127, $A127)&gt;1, 0, IF($E127="", "", I127+J127+M127+N127+P127-R127))</f>
        <v>42464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287969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42464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287969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42464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287969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42464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327466</v>
      </c>
      <c r="C130" s="109">
        <f>IF(COUNTIF($A$7:$A130, $A130)&gt;1, 0, IF($E130="", "", I130+J130+M130+N130+P130-R130))</f>
        <v>28004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327466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28004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327466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28004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327466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28004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590809</v>
      </c>
      <c r="C133" s="109">
        <f>IF(COUNTIF($A$7:$A133, $A133)&gt;1, 0, IF($E133="", "", I133+J133+M133+N133+P133-R133))</f>
        <v>204086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443955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10257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443955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10257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443955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10257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612627</v>
      </c>
      <c r="C136" s="109">
        <f>IF(COUNTIF($A$7:$A136, $A136)&gt;1, 0, IF($E136="", "", I136+J136+M136+N136+P136-R136))</f>
        <v>63017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515638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10955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515638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10955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515638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10955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674920</v>
      </c>
      <c r="C139" s="109">
        <f>IF(COUNTIF($A$7:$A139, $A139)&gt;1, 0, IF($E139="", "", I139+J139+M139+N139+P139-R139))</f>
        <v>61790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570255</v>
      </c>
      <c r="L139" s="92">
        <f>IFERROR(VLOOKUP($E139, V一般接種!$A:$G, L$4, FALSE), 0)</f>
        <v>11250</v>
      </c>
      <c r="M139" s="92">
        <f>IFERROR(VLOOKUP($E139, V一般接種!$A:$G, M$4, FALSE), 0)</f>
        <v>0</v>
      </c>
      <c r="N139" s="93">
        <f>IFERROR(VLOOKUP($E139, V一般接種!$A:$G, N$4, FALSE), 0)</f>
        <v>12616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570255</v>
      </c>
      <c r="L140" s="92">
        <f>IFERROR(VLOOKUP($E140, V一般接種!$A:$G, L$4, FALSE), 0)</f>
        <v>11250</v>
      </c>
      <c r="M140" s="92">
        <f>IFERROR(VLOOKUP($E140, V一般接種!$A:$G, M$4, FALSE), 0)</f>
        <v>0</v>
      </c>
      <c r="N140" s="93">
        <f>IFERROR(VLOOKUP($E140, V一般接種!$A:$G, N$4, FALSE), 0)</f>
        <v>12616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570255</v>
      </c>
      <c r="L141" s="92">
        <f>IFERROR(VLOOKUP($E141, V一般接種!$A:$G, L$4, FALSE), 0)</f>
        <v>11250</v>
      </c>
      <c r="M141" s="92">
        <f>IFERROR(VLOOKUP($E141, V一般接種!$A:$G, M$4, FALSE), 0)</f>
        <v>0</v>
      </c>
      <c r="N141" s="93">
        <f>IFERROR(VLOOKUP($E141, V一般接種!$A:$G, N$4, FALSE), 0)</f>
        <v>12616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647080</v>
      </c>
      <c r="C142" s="109">
        <f>IF(COUNTIF($A$7:$A142, $A142)&gt;1, 0, IF($E142="", "", I142+J142+M142+N142+P142-R142))</f>
        <v>105945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550634</v>
      </c>
      <c r="L142" s="92">
        <f>IFERROR(VLOOKUP($E142, V一般接種!$A:$G, L$4, FALSE), 0)</f>
        <v>12189</v>
      </c>
      <c r="M142" s="92">
        <f>IFERROR(VLOOKUP($E142, V一般接種!$A:$G, M$4, FALSE), 0)</f>
        <v>0</v>
      </c>
      <c r="N142" s="93">
        <f>IFERROR(VLOOKUP($E142, V一般接種!$A:$G, N$4, FALSE), 0)</f>
        <v>45053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550634</v>
      </c>
      <c r="L143" s="92">
        <f>IFERROR(VLOOKUP($E143, V一般接種!$A:$G, L$4, FALSE), 0)</f>
        <v>12189</v>
      </c>
      <c r="M143" s="92">
        <f>IFERROR(VLOOKUP($E143, V一般接種!$A:$G, M$4, FALSE), 0)</f>
        <v>0</v>
      </c>
      <c r="N143" s="93">
        <f>IFERROR(VLOOKUP($E143, V一般接種!$A:$G, N$4, FALSE), 0)</f>
        <v>45053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550634</v>
      </c>
      <c r="L144" s="92">
        <f>IFERROR(VLOOKUP($E144, V一般接種!$A:$G, L$4, FALSE), 0)</f>
        <v>12189</v>
      </c>
      <c r="M144" s="92">
        <f>IFERROR(VLOOKUP($E144, V一般接種!$A:$G, M$4, FALSE), 0)</f>
        <v>0</v>
      </c>
      <c r="N144" s="93">
        <f>IFERROR(VLOOKUP($E144, V一般接種!$A:$G, N$4, FALSE), 0)</f>
        <v>45053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624852</v>
      </c>
      <c r="C145" s="109">
        <f>IF(COUNTIF($A$7:$A145, $A145)&gt;1, 0, IF($E145="", "", I145+J145+M145+N145+P145-R145))</f>
        <v>124700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523227</v>
      </c>
      <c r="L145" s="92">
        <f>IFERROR(VLOOKUP($E145, V一般接種!$A:$G, L$4, FALSE), 0)</f>
        <v>13884</v>
      </c>
      <c r="M145" s="92">
        <f>IFERROR(VLOOKUP($E145, V一般接種!$A:$G, M$4, FALSE), 0)</f>
        <v>0</v>
      </c>
      <c r="N145" s="93">
        <f>IFERROR(VLOOKUP($E145, V一般接種!$A:$G, N$4, FALSE), 0)</f>
        <v>47925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523227</v>
      </c>
      <c r="L146" s="92">
        <f>IFERROR(VLOOKUP($E146, V一般接種!$A:$G, L$4, FALSE), 0)</f>
        <v>13884</v>
      </c>
      <c r="M146" s="92">
        <f>IFERROR(VLOOKUP($E146, V一般接種!$A:$G, M$4, FALSE), 0)</f>
        <v>0</v>
      </c>
      <c r="N146" s="93">
        <f>IFERROR(VLOOKUP($E146, V一般接種!$A:$G, N$4, FALSE), 0)</f>
        <v>47925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523227</v>
      </c>
      <c r="L147" s="92">
        <f>IFERROR(VLOOKUP($E147, V一般接種!$A:$G, L$4, FALSE), 0)</f>
        <v>13884</v>
      </c>
      <c r="M147" s="92">
        <f>IFERROR(VLOOKUP($E147, V一般接種!$A:$G, M$4, FALSE), 0)</f>
        <v>0</v>
      </c>
      <c r="N147" s="93">
        <f>IFERROR(VLOOKUP($E147, V一般接種!$A:$G, N$4, FALSE), 0)</f>
        <v>47925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478712</v>
      </c>
      <c r="C148" s="109">
        <f>IF(COUNTIF($A$7:$A148, $A148)&gt;1, 0, IF($E148="", "", I148+J148+M148+N148+P148-R148))</f>
        <v>59782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463544</v>
      </c>
      <c r="L148" s="92">
        <f>IFERROR(VLOOKUP($E148, V一般接種!$A:$G, L$4, FALSE), 0)</f>
        <v>15168</v>
      </c>
      <c r="M148" s="92">
        <f>IFERROR(VLOOKUP($E148, V一般接種!$A:$G, M$4, FALSE), 0)</f>
        <v>0</v>
      </c>
      <c r="N148" s="93">
        <f>IFERROR(VLOOKUP($E148, V一般接種!$A:$G, N$4, FALSE), 0)</f>
        <v>59782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463544</v>
      </c>
      <c r="L149" s="92">
        <f>IFERROR(VLOOKUP($E149, V一般接種!$A:$G, L$4, FALSE), 0)</f>
        <v>15168</v>
      </c>
      <c r="M149" s="92">
        <f>IFERROR(VLOOKUP($E149, V一般接種!$A:$G, M$4, FALSE), 0)</f>
        <v>0</v>
      </c>
      <c r="N149" s="93">
        <f>IFERROR(VLOOKUP($E149, V一般接種!$A:$G, N$4, FALSE), 0)</f>
        <v>59782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463544</v>
      </c>
      <c r="L150" s="92">
        <f>IFERROR(VLOOKUP($E150, V一般接種!$A:$G, L$4, FALSE), 0)</f>
        <v>15168</v>
      </c>
      <c r="M150" s="92">
        <f>IFERROR(VLOOKUP($E150, V一般接種!$A:$G, M$4, FALSE), 0)</f>
        <v>0</v>
      </c>
      <c r="N150" s="93">
        <f>IFERROR(VLOOKUP($E150, V一般接種!$A:$G, N$4, FALSE), 0)</f>
        <v>59782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465227</v>
      </c>
      <c r="C151" s="109">
        <f>IF(COUNTIF($A$7:$A151, $A151)&gt;1, 0, IF($E151="", "", I151+J151+M151+N151+P151-R151))</f>
        <v>67761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449520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67761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449520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67761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449520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67761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670426</v>
      </c>
      <c r="C154" s="109">
        <f>IF(COUNTIF($A$7:$A154, $A154)&gt;1, 0, IF($E154="", "", I154+J154+M154+N154+P154-R154))</f>
        <v>236633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520241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95383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520241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95383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520241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95383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725915</v>
      </c>
      <c r="C157" s="109">
        <f>IF(COUNTIF($A$7:$A157, $A157)&gt;1, 0, IF($E157="", "", I157+J157+M157+N157+P157-R157))</f>
        <v>214497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640094</v>
      </c>
      <c r="L157" s="92">
        <f>IFERROR(VLOOKUP($E157, V一般接種!$A:$G, L$4, FALSE), 0)</f>
        <v>19434</v>
      </c>
      <c r="M157" s="92">
        <f>IFERROR(VLOOKUP($E157, V一般接種!$A:$G, M$4, FALSE), 0)</f>
        <v>0</v>
      </c>
      <c r="N157" s="93">
        <f>IFERROR(VLOOKUP($E157, V一般接種!$A:$G, N$4, FALSE), 0)</f>
        <v>121827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640094</v>
      </c>
      <c r="L158" s="92">
        <f>IFERROR(VLOOKUP($E158, V一般接種!$A:$G, L$4, FALSE), 0)</f>
        <v>19434</v>
      </c>
      <c r="M158" s="92">
        <f>IFERROR(VLOOKUP($E158, V一般接種!$A:$G, M$4, FALSE), 0)</f>
        <v>0</v>
      </c>
      <c r="N158" s="93">
        <f>IFERROR(VLOOKUP($E158, V一般接種!$A:$G, N$4, FALSE), 0)</f>
        <v>121827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640094</v>
      </c>
      <c r="L159" s="92">
        <f>IFERROR(VLOOKUP($E159, V一般接種!$A:$G, L$4, FALSE), 0)</f>
        <v>19434</v>
      </c>
      <c r="M159" s="92">
        <f>IFERROR(VLOOKUP($E159, V一般接種!$A:$G, M$4, FALSE), 0)</f>
        <v>0</v>
      </c>
      <c r="N159" s="93">
        <f>IFERROR(VLOOKUP($E159, V一般接種!$A:$G, N$4, FALSE), 0)</f>
        <v>121827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752659</v>
      </c>
      <c r="C160" s="109">
        <f>IF(COUNTIF($A$7:$A160, $A160)&gt;1, 0, IF($E160="", "", I160+J160+M160+N160+P160-R160))</f>
        <v>236820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661423</v>
      </c>
      <c r="L160" s="92">
        <f>IFERROR(VLOOKUP($E160, V一般接種!$A:$G, L$4, FALSE), 0)</f>
        <v>19780</v>
      </c>
      <c r="M160" s="92">
        <f>IFERROR(VLOOKUP($E160, V一般接種!$A:$G, M$4, FALSE), 0)</f>
        <v>0</v>
      </c>
      <c r="N160" s="93">
        <f>IFERROR(VLOOKUP($E160, V一般接種!$A:$G, N$4, FALSE), 0)</f>
        <v>149150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661423</v>
      </c>
      <c r="L161" s="92">
        <f>IFERROR(VLOOKUP($E161, V一般接種!$A:$G, L$4, FALSE), 0)</f>
        <v>19780</v>
      </c>
      <c r="M161" s="92">
        <f>IFERROR(VLOOKUP($E161, V一般接種!$A:$G, M$4, FALSE), 0)</f>
        <v>0</v>
      </c>
      <c r="N161" s="93">
        <f>IFERROR(VLOOKUP($E161, V一般接種!$A:$G, N$4, FALSE), 0)</f>
        <v>149150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661423</v>
      </c>
      <c r="L162" s="92">
        <f>IFERROR(VLOOKUP($E162, V一般接種!$A:$G, L$4, FALSE), 0)</f>
        <v>19780</v>
      </c>
      <c r="M162" s="92">
        <f>IFERROR(VLOOKUP($E162, V一般接種!$A:$G, M$4, FALSE), 0)</f>
        <v>0</v>
      </c>
      <c r="N162" s="93">
        <f>IFERROR(VLOOKUP($E162, V一般接種!$A:$G, N$4, FALSE), 0)</f>
        <v>149150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745404</v>
      </c>
      <c r="C163" s="109">
        <f>IF(COUNTIF($A$7:$A163, $A163)&gt;1, 0, IF($E163="", "", I163+J163+M163+N163+P163-R163))</f>
        <v>231163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665390</v>
      </c>
      <c r="L163" s="92">
        <f>IFERROR(VLOOKUP($E163, V一般接種!$A:$G, L$4, FALSE), 0)</f>
        <v>20248</v>
      </c>
      <c r="M163" s="92">
        <f>IFERROR(VLOOKUP($E163, V一般接種!$A:$G, M$4, FALSE), 0)</f>
        <v>0</v>
      </c>
      <c r="N163" s="93">
        <f>IFERROR(VLOOKUP($E163, V一般接種!$A:$G, N$4, FALSE), 0)</f>
        <v>147772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665390</v>
      </c>
      <c r="L164" s="92">
        <f>IFERROR(VLOOKUP($E164, V一般接種!$A:$G, L$4, FALSE), 0)</f>
        <v>20248</v>
      </c>
      <c r="M164" s="92">
        <f>IFERROR(VLOOKUP($E164, V一般接種!$A:$G, M$4, FALSE), 0)</f>
        <v>0</v>
      </c>
      <c r="N164" s="93">
        <f>IFERROR(VLOOKUP($E164, V一般接種!$A:$G, N$4, FALSE), 0)</f>
        <v>147772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665390</v>
      </c>
      <c r="L165" s="92">
        <f>IFERROR(VLOOKUP($E165, V一般接種!$A:$G, L$4, FALSE), 0)</f>
        <v>20248</v>
      </c>
      <c r="M165" s="92">
        <f>IFERROR(VLOOKUP($E165, V一般接種!$A:$G, M$4, FALSE), 0)</f>
        <v>0</v>
      </c>
      <c r="N165" s="93">
        <f>IFERROR(VLOOKUP($E165, V一般接種!$A:$G, N$4, FALSE), 0)</f>
        <v>147772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730899</v>
      </c>
      <c r="C166" s="109">
        <f>IF(COUNTIF($A$7:$A166, $A166)&gt;1, 0, IF($E166="", "", I166+J166+M166+N166+P166-R166))</f>
        <v>221115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646923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125475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646923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125475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646923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125475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625943</v>
      </c>
      <c r="C169" s="109">
        <f>IF(COUNTIF($A$7:$A169, $A169)&gt;1, 0, IF($E169="", "", I169+J169+M169+N169+P169-R169))</f>
        <v>130963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605293</v>
      </c>
      <c r="L169" s="92">
        <f>IFERROR(VLOOKUP($E169, V一般接種!$A:$G, L$4, FALSE), 0)</f>
        <v>20650</v>
      </c>
      <c r="M169" s="92">
        <f>IFERROR(VLOOKUP($E169, V一般接種!$A:$G, M$4, FALSE), 0)</f>
        <v>0</v>
      </c>
      <c r="N169" s="93">
        <f>IFERROR(VLOOKUP($E169, V一般接種!$A:$G, N$4, FALSE), 0)</f>
        <v>130963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605293</v>
      </c>
      <c r="L170" s="92">
        <f>IFERROR(VLOOKUP($E170, V一般接種!$A:$G, L$4, FALSE), 0)</f>
        <v>20650</v>
      </c>
      <c r="M170" s="92">
        <f>IFERROR(VLOOKUP($E170, V一般接種!$A:$G, M$4, FALSE), 0)</f>
        <v>0</v>
      </c>
      <c r="N170" s="93">
        <f>IFERROR(VLOOKUP($E170, V一般接種!$A:$G, N$4, FALSE), 0)</f>
        <v>130963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605293</v>
      </c>
      <c r="L171" s="92">
        <f>IFERROR(VLOOKUP($E171, V一般接種!$A:$G, L$4, FALSE), 0)</f>
        <v>20650</v>
      </c>
      <c r="M171" s="92">
        <f>IFERROR(VLOOKUP($E171, V一般接種!$A:$G, M$4, FALSE), 0)</f>
        <v>0</v>
      </c>
      <c r="N171" s="93">
        <f>IFERROR(VLOOKUP($E171, V一般接種!$A:$G, N$4, FALSE), 0)</f>
        <v>130963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570132</v>
      </c>
      <c r="C172" s="109">
        <f>IF(COUNTIF($A$7:$A172, $A172)&gt;1, 0, IF($E172="", "", I172+J172+M172+N172+P172-R172))</f>
        <v>182865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546935</v>
      </c>
      <c r="L172" s="92">
        <f>IFERROR(VLOOKUP($E172, V一般接種!$A:$G, L$4, FALSE), 0)</f>
        <v>23197</v>
      </c>
      <c r="M172" s="92">
        <f>IFERROR(VLOOKUP($E172, V一般接種!$A:$G, M$4, FALSE), 0)</f>
        <v>0</v>
      </c>
      <c r="N172" s="93">
        <f>IFERROR(VLOOKUP($E172, V一般接種!$A:$G, N$4, FALSE), 0)</f>
        <v>182865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546935</v>
      </c>
      <c r="L173" s="92">
        <f>IFERROR(VLOOKUP($E173, V一般接種!$A:$G, L$4, FALSE), 0)</f>
        <v>23197</v>
      </c>
      <c r="M173" s="92">
        <f>IFERROR(VLOOKUP($E173, V一般接種!$A:$G, M$4, FALSE), 0)</f>
        <v>0</v>
      </c>
      <c r="N173" s="93">
        <f>IFERROR(VLOOKUP($E173, V一般接種!$A:$G, N$4, FALSE), 0)</f>
        <v>182865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546935</v>
      </c>
      <c r="L174" s="92">
        <f>IFERROR(VLOOKUP($E174, V一般接種!$A:$G, L$4, FALSE), 0)</f>
        <v>23197</v>
      </c>
      <c r="M174" s="92">
        <f>IFERROR(VLOOKUP($E174, V一般接種!$A:$G, M$4, FALSE), 0)</f>
        <v>0</v>
      </c>
      <c r="N174" s="93">
        <f>IFERROR(VLOOKUP($E174, V一般接種!$A:$G, N$4, FALSE), 0)</f>
        <v>182865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781975</v>
      </c>
      <c r="C175" s="109">
        <f>IF(COUNTIF($A$7:$A175, $A175)&gt;1, 0, IF($E175="", "", I175+J175+M175+N175+P175-R175))</f>
        <v>328355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645776</v>
      </c>
      <c r="L175" s="92">
        <f>IFERROR(VLOOKUP($E175, V一般接種!$A:$G, L$4, FALSE), 0)</f>
        <v>29618</v>
      </c>
      <c r="M175" s="92">
        <f>IFERROR(VLOOKUP($E175, V一般接種!$A:$G, M$4, FALSE), 0)</f>
        <v>0</v>
      </c>
      <c r="N175" s="93">
        <f>IFERROR(VLOOKUP($E175, V一般接種!$A:$G, N$4, FALSE), 0)</f>
        <v>195599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645776</v>
      </c>
      <c r="L176" s="92">
        <f>IFERROR(VLOOKUP($E176, V一般接種!$A:$G, L$4, FALSE), 0)</f>
        <v>29618</v>
      </c>
      <c r="M176" s="92">
        <f>IFERROR(VLOOKUP($E176, V一般接種!$A:$G, M$4, FALSE), 0)</f>
        <v>0</v>
      </c>
      <c r="N176" s="93">
        <f>IFERROR(VLOOKUP($E176, V一般接種!$A:$G, N$4, FALSE), 0)</f>
        <v>195599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645776</v>
      </c>
      <c r="L177" s="92">
        <f>IFERROR(VLOOKUP($E177, V一般接種!$A:$G, L$4, FALSE), 0)</f>
        <v>29618</v>
      </c>
      <c r="M177" s="92">
        <f>IFERROR(VLOOKUP($E177, V一般接種!$A:$G, M$4, FALSE), 0)</f>
        <v>0</v>
      </c>
      <c r="N177" s="93">
        <f>IFERROR(VLOOKUP($E177, V一般接種!$A:$G, N$4, FALSE), 0)</f>
        <v>195599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812067</v>
      </c>
      <c r="C178" s="109">
        <f>IF(COUNTIF($A$7:$A178, $A178)&gt;1, 0, IF($E178="", "", I178+J178+M178+N178+P178-R178))</f>
        <v>328027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706641</v>
      </c>
      <c r="L178" s="92">
        <f>IFERROR(VLOOKUP($E178, V一般接種!$A:$G, L$4, FALSE), 0)</f>
        <v>32747</v>
      </c>
      <c r="M178" s="92">
        <f>IFERROR(VLOOKUP($E178, V一般接種!$A:$G, M$4, FALSE), 0)</f>
        <v>0</v>
      </c>
      <c r="N178" s="93">
        <f>IFERROR(VLOOKUP($E178, V一般接種!$A:$G, N$4, FALSE), 0)</f>
        <v>238784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706641</v>
      </c>
      <c r="L179" s="92">
        <f>IFERROR(VLOOKUP($E179, V一般接種!$A:$G, L$4, FALSE), 0)</f>
        <v>32747</v>
      </c>
      <c r="M179" s="92">
        <f>IFERROR(VLOOKUP($E179, V一般接種!$A:$G, M$4, FALSE), 0)</f>
        <v>0</v>
      </c>
      <c r="N179" s="93">
        <f>IFERROR(VLOOKUP($E179, V一般接種!$A:$G, N$4, FALSE), 0)</f>
        <v>238784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706641</v>
      </c>
      <c r="L180" s="92">
        <f>IFERROR(VLOOKUP($E180, V一般接種!$A:$G, L$4, FALSE), 0)</f>
        <v>32747</v>
      </c>
      <c r="M180" s="92">
        <f>IFERROR(VLOOKUP($E180, V一般接種!$A:$G, M$4, FALSE), 0)</f>
        <v>0</v>
      </c>
      <c r="N180" s="93">
        <f>IFERROR(VLOOKUP($E180, V一般接種!$A:$G, N$4, FALSE), 0)</f>
        <v>238784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793957</v>
      </c>
      <c r="C181" s="109">
        <f>IF(COUNTIF($A$7:$A181, $A181)&gt;1, 0, IF($E181="", "", I181+J181+M181+N181+P181-R181))</f>
        <v>392507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693912</v>
      </c>
      <c r="L181" s="92">
        <f>IFERROR(VLOOKUP($E181, V一般接種!$A:$G, L$4, FALSE), 0)</f>
        <v>31304</v>
      </c>
      <c r="M181" s="92">
        <f>IFERROR(VLOOKUP($E181, V一般接種!$A:$G, M$4, FALSE), 0)</f>
        <v>0</v>
      </c>
      <c r="N181" s="93">
        <f>IFERROR(VLOOKUP($E181, V一般接種!$A:$G, N$4, FALSE), 0)</f>
        <v>293864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693912</v>
      </c>
      <c r="L182" s="92">
        <f>IFERROR(VLOOKUP($E182, V一般接種!$A:$G, L$4, FALSE), 0)</f>
        <v>31304</v>
      </c>
      <c r="M182" s="92">
        <f>IFERROR(VLOOKUP($E182, V一般接種!$A:$G, M$4, FALSE), 0)</f>
        <v>0</v>
      </c>
      <c r="N182" s="93">
        <f>IFERROR(VLOOKUP($E182, V一般接種!$A:$G, N$4, FALSE), 0)</f>
        <v>293864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693912</v>
      </c>
      <c r="L183" s="92">
        <f>IFERROR(VLOOKUP($E183, V一般接種!$A:$G, L$4, FALSE), 0)</f>
        <v>31304</v>
      </c>
      <c r="M183" s="92">
        <f>IFERROR(VLOOKUP($E183, V一般接種!$A:$G, M$4, FALSE), 0)</f>
        <v>0</v>
      </c>
      <c r="N183" s="93">
        <f>IFERROR(VLOOKUP($E183, V一般接種!$A:$G, N$4, FALSE), 0)</f>
        <v>293864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761725</v>
      </c>
      <c r="C184" s="109">
        <f>IF(COUNTIF($A$7:$A184, $A184)&gt;1, 0, IF($E184="", "", I184+J184+M184+N184+P184-R184))</f>
        <v>393475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674095</v>
      </c>
      <c r="L184" s="92">
        <f>IFERROR(VLOOKUP($E184, V一般接種!$A:$G, L$4, FALSE), 0)</f>
        <v>33661</v>
      </c>
      <c r="M184" s="92">
        <f>IFERROR(VLOOKUP($E184, V一般接種!$A:$G, M$4, FALSE), 0)</f>
        <v>0</v>
      </c>
      <c r="N184" s="93">
        <f>IFERROR(VLOOKUP($E184, V一般接種!$A:$G, N$4, FALSE), 0)</f>
        <v>310853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674095</v>
      </c>
      <c r="L185" s="92">
        <f>IFERROR(VLOOKUP($E185, V一般接種!$A:$G, L$4, FALSE), 0)</f>
        <v>33661</v>
      </c>
      <c r="M185" s="92">
        <f>IFERROR(VLOOKUP($E185, V一般接種!$A:$G, M$4, FALSE), 0)</f>
        <v>0</v>
      </c>
      <c r="N185" s="93">
        <f>IFERROR(VLOOKUP($E185, V一般接種!$A:$G, N$4, FALSE), 0)</f>
        <v>310853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674095</v>
      </c>
      <c r="L186" s="92">
        <f>IFERROR(VLOOKUP($E186, V一般接種!$A:$G, L$4, FALSE), 0)</f>
        <v>33661</v>
      </c>
      <c r="M186" s="92">
        <f>IFERROR(VLOOKUP($E186, V一般接種!$A:$G, M$4, FALSE), 0)</f>
        <v>0</v>
      </c>
      <c r="N186" s="93">
        <f>IFERROR(VLOOKUP($E186, V一般接種!$A:$G, N$4, FALSE), 0)</f>
        <v>310853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772503</v>
      </c>
      <c r="C187" s="109">
        <f>IF(COUNTIF($A$7:$A187, $A187)&gt;1, 0, IF($E187="", "", I187+J187+M187+N187+P187-R187))</f>
        <v>364971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678863</v>
      </c>
      <c r="L187" s="92">
        <f>IFERROR(VLOOKUP($E187, V一般接種!$A:$G, L$4, FALSE), 0)</f>
        <v>37137</v>
      </c>
      <c r="M187" s="92">
        <f>IFERROR(VLOOKUP($E187, V一般接種!$A:$G, M$4, FALSE), 0)</f>
        <v>0</v>
      </c>
      <c r="N187" s="93">
        <f>IFERROR(VLOOKUP($E187, V一般接種!$A:$G, N$4, FALSE), 0)</f>
        <v>273491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678863</v>
      </c>
      <c r="L188" s="92">
        <f>IFERROR(VLOOKUP($E188, V一般接種!$A:$G, L$4, FALSE), 0)</f>
        <v>37137</v>
      </c>
      <c r="M188" s="92">
        <f>IFERROR(VLOOKUP($E188, V一般接種!$A:$G, M$4, FALSE), 0)</f>
        <v>0</v>
      </c>
      <c r="N188" s="93">
        <f>IFERROR(VLOOKUP($E188, V一般接種!$A:$G, N$4, FALSE), 0)</f>
        <v>273491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678863</v>
      </c>
      <c r="L189" s="92">
        <f>IFERROR(VLOOKUP($E189, V一般接種!$A:$G, L$4, FALSE), 0)</f>
        <v>37137</v>
      </c>
      <c r="M189" s="92">
        <f>IFERROR(VLOOKUP($E189, V一般接種!$A:$G, M$4, FALSE), 0)</f>
        <v>0</v>
      </c>
      <c r="N189" s="93">
        <f>IFERROR(VLOOKUP($E189, V一般接種!$A:$G, N$4, FALSE), 0)</f>
        <v>273491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671093</v>
      </c>
      <c r="C190" s="109">
        <f>IF(COUNTIF($A$7:$A190, $A190)&gt;1, 0, IF($E190="", "", I190+J190+M190+N190+P190-R190))</f>
        <v>278684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631656</v>
      </c>
      <c r="L190" s="92">
        <f>IFERROR(VLOOKUP($E190, V一般接種!$A:$G, L$4, FALSE), 0)</f>
        <v>39437</v>
      </c>
      <c r="M190" s="92">
        <f>IFERROR(VLOOKUP($E190, V一般接種!$A:$G, M$4, FALSE), 0)</f>
        <v>0</v>
      </c>
      <c r="N190" s="93">
        <f>IFERROR(VLOOKUP($E190, V一般接種!$A:$G, N$4, FALSE), 0)</f>
        <v>278684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631656</v>
      </c>
      <c r="L191" s="92">
        <f>IFERROR(VLOOKUP($E191, V一般接種!$A:$G, L$4, FALSE), 0)</f>
        <v>39437</v>
      </c>
      <c r="M191" s="92">
        <f>IFERROR(VLOOKUP($E191, V一般接種!$A:$G, M$4, FALSE), 0)</f>
        <v>0</v>
      </c>
      <c r="N191" s="93">
        <f>IFERROR(VLOOKUP($E191, V一般接種!$A:$G, N$4, FALSE), 0)</f>
        <v>278684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631656</v>
      </c>
      <c r="L192" s="92">
        <f>IFERROR(VLOOKUP($E192, V一般接種!$A:$G, L$4, FALSE), 0)</f>
        <v>39437</v>
      </c>
      <c r="M192" s="92">
        <f>IFERROR(VLOOKUP($E192, V一般接種!$A:$G, M$4, FALSE), 0)</f>
        <v>0</v>
      </c>
      <c r="N192" s="93">
        <f>IFERROR(VLOOKUP($E192, V一般接種!$A:$G, N$4, FALSE), 0)</f>
        <v>278684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610552</v>
      </c>
      <c r="C193" s="109">
        <f>IF(COUNTIF($A$7:$A193, $A193)&gt;1, 0, IF($E193="", "", I193+J193+M193+N193+P193-R193))</f>
        <v>318551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570143</v>
      </c>
      <c r="L193" s="92">
        <f>IFERROR(VLOOKUP($E193, V一般接種!$A:$G, L$4, FALSE), 0)</f>
        <v>40409</v>
      </c>
      <c r="M193" s="92">
        <f>IFERROR(VLOOKUP($E193, V一般接種!$A:$G, M$4, FALSE), 0)</f>
        <v>0</v>
      </c>
      <c r="N193" s="93">
        <f>IFERROR(VLOOKUP($E193, V一般接種!$A:$G, N$4, FALSE), 0)</f>
        <v>318551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570143</v>
      </c>
      <c r="L194" s="92">
        <f>IFERROR(VLOOKUP($E194, V一般接種!$A:$G, L$4, FALSE), 0)</f>
        <v>40409</v>
      </c>
      <c r="M194" s="92">
        <f>IFERROR(VLOOKUP($E194, V一般接種!$A:$G, M$4, FALSE), 0)</f>
        <v>0</v>
      </c>
      <c r="N194" s="93">
        <f>IFERROR(VLOOKUP($E194, V一般接種!$A:$G, N$4, FALSE), 0)</f>
        <v>318551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570143</v>
      </c>
      <c r="L195" s="92">
        <f>IFERROR(VLOOKUP($E195, V一般接種!$A:$G, L$4, FALSE), 0)</f>
        <v>40409</v>
      </c>
      <c r="M195" s="92">
        <f>IFERROR(VLOOKUP($E195, V一般接種!$A:$G, M$4, FALSE), 0)</f>
        <v>0</v>
      </c>
      <c r="N195" s="93">
        <f>IFERROR(VLOOKUP($E195, V一般接種!$A:$G, N$4, FALSE), 0)</f>
        <v>318551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710590</v>
      </c>
      <c r="C196" s="109">
        <f>IF(COUNTIF($A$7:$A196, $A196)&gt;1, 0, IF($E196="", "", I196+J196+M196+N196+P196-R196))</f>
        <v>545942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580812</v>
      </c>
      <c r="L196" s="92">
        <f>IFERROR(VLOOKUP($E196, V一般接種!$A:$G, L$4, FALSE), 0)</f>
        <v>38349</v>
      </c>
      <c r="M196" s="92">
        <f>IFERROR(VLOOKUP($E196, V一般接種!$A:$G, M$4, FALSE), 0)</f>
        <v>0</v>
      </c>
      <c r="N196" s="93">
        <f>IFERROR(VLOOKUP($E196, V一般接種!$A:$G, N$4, FALSE), 0)</f>
        <v>422406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580812</v>
      </c>
      <c r="L197" s="92">
        <f>IFERROR(VLOOKUP($E197, V一般接種!$A:$G, L$4, FALSE), 0)</f>
        <v>38349</v>
      </c>
      <c r="M197" s="92">
        <f>IFERROR(VLOOKUP($E197, V一般接種!$A:$G, M$4, FALSE), 0)</f>
        <v>0</v>
      </c>
      <c r="N197" s="93">
        <f>IFERROR(VLOOKUP($E197, V一般接種!$A:$G, N$4, FALSE), 0)</f>
        <v>422406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580812</v>
      </c>
      <c r="L198" s="92">
        <f>IFERROR(VLOOKUP($E198, V一般接種!$A:$G, L$4, FALSE), 0)</f>
        <v>38349</v>
      </c>
      <c r="M198" s="92">
        <f>IFERROR(VLOOKUP($E198, V一般接種!$A:$G, M$4, FALSE), 0)</f>
        <v>0</v>
      </c>
      <c r="N198" s="93">
        <f>IFERROR(VLOOKUP($E198, V一般接種!$A:$G, N$4, FALSE), 0)</f>
        <v>422406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712482</v>
      </c>
      <c r="C199" s="109">
        <f>IF(COUNTIF($A$7:$A199, $A199)&gt;1, 0, IF($E199="", "", I199+J199+M199+N199+P199-R199))</f>
        <v>562689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629495</v>
      </c>
      <c r="L199" s="92">
        <f>IFERROR(VLOOKUP($E199, V一般接種!$A:$G, L$4, FALSE), 0)</f>
        <v>39572</v>
      </c>
      <c r="M199" s="92">
        <f>IFERROR(VLOOKUP($E199, V一般接種!$A:$G, M$4, FALSE), 0)</f>
        <v>0</v>
      </c>
      <c r="N199" s="93">
        <f>IFERROR(VLOOKUP($E199, V一般接種!$A:$G, N$4, FALSE), 0)</f>
        <v>490741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629495</v>
      </c>
      <c r="L200" s="92">
        <f>IFERROR(VLOOKUP($E200, V一般接種!$A:$G, L$4, FALSE), 0)</f>
        <v>39572</v>
      </c>
      <c r="M200" s="92">
        <f>IFERROR(VLOOKUP($E200, V一般接種!$A:$G, M$4, FALSE), 0)</f>
        <v>0</v>
      </c>
      <c r="N200" s="93">
        <f>IFERROR(VLOOKUP($E200, V一般接種!$A:$G, N$4, FALSE), 0)</f>
        <v>490741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629495</v>
      </c>
      <c r="L201" s="92">
        <f>IFERROR(VLOOKUP($E201, V一般接種!$A:$G, L$4, FALSE), 0)</f>
        <v>39572</v>
      </c>
      <c r="M201" s="92">
        <f>IFERROR(VLOOKUP($E201, V一般接種!$A:$G, M$4, FALSE), 0)</f>
        <v>0</v>
      </c>
      <c r="N201" s="93">
        <f>IFERROR(VLOOKUP($E201, V一般接種!$A:$G, N$4, FALSE), 0)</f>
        <v>490741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696248</v>
      </c>
      <c r="C202" s="109">
        <f>IF(COUNTIF($A$7:$A202, $A202)&gt;1, 0, IF($E202="", "", I202+J202+M202+N202+P202-R202))</f>
        <v>615597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608572</v>
      </c>
      <c r="L202" s="92">
        <f>IFERROR(VLOOKUP($E202, V一般接種!$A:$G, L$4, FALSE), 0)</f>
        <v>40982</v>
      </c>
      <c r="M202" s="92">
        <f>IFERROR(VLOOKUP($E202, V一般接種!$A:$G, M$4, FALSE), 0)</f>
        <v>0</v>
      </c>
      <c r="N202" s="93">
        <f>IFERROR(VLOOKUP($E202, V一般接種!$A:$G, N$4, FALSE), 0)</f>
        <v>543556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608572</v>
      </c>
      <c r="L203" s="92">
        <f>IFERROR(VLOOKUP($E203, V一般接種!$A:$G, L$4, FALSE), 0)</f>
        <v>40982</v>
      </c>
      <c r="M203" s="92">
        <f>IFERROR(VLOOKUP($E203, V一般接種!$A:$G, M$4, FALSE), 0)</f>
        <v>0</v>
      </c>
      <c r="N203" s="93">
        <f>IFERROR(VLOOKUP($E203, V一般接種!$A:$G, N$4, FALSE), 0)</f>
        <v>543556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608572</v>
      </c>
      <c r="L204" s="92">
        <f>IFERROR(VLOOKUP($E204, V一般接種!$A:$G, L$4, FALSE), 0)</f>
        <v>40982</v>
      </c>
      <c r="M204" s="92">
        <f>IFERROR(VLOOKUP($E204, V一般接種!$A:$G, M$4, FALSE), 0)</f>
        <v>0</v>
      </c>
      <c r="N204" s="93">
        <f>IFERROR(VLOOKUP($E204, V一般接種!$A:$G, N$4, FALSE), 0)</f>
        <v>543556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707952</v>
      </c>
      <c r="C205" s="109">
        <f>IF(COUNTIF($A$7:$A205, $A205)&gt;1, 0, IF($E205="", "", I205+J205+M205+N205+P205-R205))</f>
        <v>607658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615162</v>
      </c>
      <c r="L205" s="92">
        <f>IFERROR(VLOOKUP($E205, V一般接種!$A:$G, L$4, FALSE), 0)</f>
        <v>41253</v>
      </c>
      <c r="M205" s="92">
        <f>IFERROR(VLOOKUP($E205, V一般接種!$A:$G, M$4, FALSE), 0)</f>
        <v>0</v>
      </c>
      <c r="N205" s="93">
        <f>IFERROR(VLOOKUP($E205, V一般接種!$A:$G, N$4, FALSE), 0)</f>
        <v>529865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615162</v>
      </c>
      <c r="L206" s="92">
        <f>IFERROR(VLOOKUP($E206, V一般接種!$A:$G, L$4, FALSE), 0)</f>
        <v>41253</v>
      </c>
      <c r="M206" s="92">
        <f>IFERROR(VLOOKUP($E206, V一般接種!$A:$G, M$4, FALSE), 0)</f>
        <v>0</v>
      </c>
      <c r="N206" s="93">
        <f>IFERROR(VLOOKUP($E206, V一般接種!$A:$G, N$4, FALSE), 0)</f>
        <v>529865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615162</v>
      </c>
      <c r="L207" s="92">
        <f>IFERROR(VLOOKUP($E207, V一般接種!$A:$G, L$4, FALSE), 0)</f>
        <v>41253</v>
      </c>
      <c r="M207" s="92">
        <f>IFERROR(VLOOKUP($E207, V一般接種!$A:$G, M$4, FALSE), 0)</f>
        <v>0</v>
      </c>
      <c r="N207" s="93">
        <f>IFERROR(VLOOKUP($E207, V一般接種!$A:$G, N$4, FALSE), 0)</f>
        <v>529865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690889</v>
      </c>
      <c r="C208" s="109">
        <f>IF(COUNTIF($A$7:$A208, $A208)&gt;1, 0, IF($E208="", "", I208+J208+M208+N208+P208-R208))</f>
        <v>581219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598609</v>
      </c>
      <c r="L208" s="92">
        <f>IFERROR(VLOOKUP($E208, V一般接種!$A:$G, L$4, FALSE), 0)</f>
        <v>40023</v>
      </c>
      <c r="M208" s="92">
        <f>IFERROR(VLOOKUP($E208, V一般接種!$A:$G, M$4, FALSE), 0)</f>
        <v>0</v>
      </c>
      <c r="N208" s="93">
        <f>IFERROR(VLOOKUP($E208, V一般接種!$A:$G, N$4, FALSE), 0)</f>
        <v>507528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598609</v>
      </c>
      <c r="L209" s="92">
        <f>IFERROR(VLOOKUP($E209, V一般接種!$A:$G, L$4, FALSE), 0)</f>
        <v>40023</v>
      </c>
      <c r="M209" s="92">
        <f>IFERROR(VLOOKUP($E209, V一般接種!$A:$G, M$4, FALSE), 0)</f>
        <v>0</v>
      </c>
      <c r="N209" s="93">
        <f>IFERROR(VLOOKUP($E209, V一般接種!$A:$G, N$4, FALSE), 0)</f>
        <v>507528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598609</v>
      </c>
      <c r="L210" s="92">
        <f>IFERROR(VLOOKUP($E210, V一般接種!$A:$G, L$4, FALSE), 0)</f>
        <v>40023</v>
      </c>
      <c r="M210" s="92">
        <f>IFERROR(VLOOKUP($E210, V一般接種!$A:$G, M$4, FALSE), 0)</f>
        <v>0</v>
      </c>
      <c r="N210" s="93">
        <f>IFERROR(VLOOKUP($E210, V一般接種!$A:$G, N$4, FALSE), 0)</f>
        <v>507528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675004</v>
      </c>
      <c r="C211" s="109">
        <f>IF(COUNTIF($A$7:$A211, $A211)&gt;1, 0, IF($E211="", "", I211+J211+M211+N211+P211-R211))</f>
        <v>448162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627539</v>
      </c>
      <c r="L211" s="92">
        <f>IFERROR(VLOOKUP($E211, V一般接種!$A:$G, L$4, FALSE), 0)</f>
        <v>47465</v>
      </c>
      <c r="M211" s="92">
        <f>IFERROR(VLOOKUP($E211, V一般接種!$A:$G, M$4, FALSE), 0)</f>
        <v>0</v>
      </c>
      <c r="N211" s="93">
        <f>IFERROR(VLOOKUP($E211, V一般接種!$A:$G, N$4, FALSE), 0)</f>
        <v>448162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627539</v>
      </c>
      <c r="L212" s="92">
        <f>IFERROR(VLOOKUP($E212, V一般接種!$A:$G, L$4, FALSE), 0)</f>
        <v>47465</v>
      </c>
      <c r="M212" s="92">
        <f>IFERROR(VLOOKUP($E212, V一般接種!$A:$G, M$4, FALSE), 0)</f>
        <v>0</v>
      </c>
      <c r="N212" s="93">
        <f>IFERROR(VLOOKUP($E212, V一般接種!$A:$G, N$4, FALSE), 0)</f>
        <v>448162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627539</v>
      </c>
      <c r="L213" s="92">
        <f>IFERROR(VLOOKUP($E213, V一般接種!$A:$G, L$4, FALSE), 0)</f>
        <v>47465</v>
      </c>
      <c r="M213" s="92">
        <f>IFERROR(VLOOKUP($E213, V一般接種!$A:$G, M$4, FALSE), 0)</f>
        <v>0</v>
      </c>
      <c r="N213" s="93">
        <f>IFERROR(VLOOKUP($E213, V一般接種!$A:$G, N$4, FALSE), 0)</f>
        <v>448162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675581</v>
      </c>
      <c r="C214" s="109">
        <f>IF(COUNTIF($A$7:$A214, $A214)&gt;1, 0, IF($E214="", "", I214+J214+M214+N214+P214-R214))</f>
        <v>441778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625151</v>
      </c>
      <c r="L214" s="92">
        <f>IFERROR(VLOOKUP($E214, V一般接種!$A:$G, L$4, FALSE), 0)</f>
        <v>50430</v>
      </c>
      <c r="M214" s="92">
        <f>IFERROR(VLOOKUP($E214, V一般接種!$A:$G, M$4, FALSE), 0)</f>
        <v>0</v>
      </c>
      <c r="N214" s="93">
        <f>IFERROR(VLOOKUP($E214, V一般接種!$A:$G, N$4, FALSE), 0)</f>
        <v>441778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625151</v>
      </c>
      <c r="L215" s="92">
        <f>IFERROR(VLOOKUP($E215, V一般接種!$A:$G, L$4, FALSE), 0)</f>
        <v>50430</v>
      </c>
      <c r="M215" s="92">
        <f>IFERROR(VLOOKUP($E215, V一般接種!$A:$G, M$4, FALSE), 0)</f>
        <v>0</v>
      </c>
      <c r="N215" s="93">
        <f>IFERROR(VLOOKUP($E215, V一般接種!$A:$G, N$4, FALSE), 0)</f>
        <v>441778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625151</v>
      </c>
      <c r="L216" s="92">
        <f>IFERROR(VLOOKUP($E216, V一般接種!$A:$G, L$4, FALSE), 0)</f>
        <v>50430</v>
      </c>
      <c r="M216" s="92">
        <f>IFERROR(VLOOKUP($E216, V一般接種!$A:$G, M$4, FALSE), 0)</f>
        <v>0</v>
      </c>
      <c r="N216" s="93">
        <f>IFERROR(VLOOKUP($E216, V一般接種!$A:$G, N$4, FALSE), 0)</f>
        <v>441778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780748</v>
      </c>
      <c r="C217" s="109">
        <f>IF(COUNTIF($A$7:$A217, $A217)&gt;1, 0, IF($E217="", "", I217+J217+M217+N217+P217-R217))</f>
        <v>630876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607846</v>
      </c>
      <c r="L217" s="92">
        <f>IFERROR(VLOOKUP($E217, V一般接種!$A:$G, L$4, FALSE), 0)</f>
        <v>97905</v>
      </c>
      <c r="M217" s="92">
        <f>IFERROR(VLOOKUP($E217, V一般接種!$A:$G, M$4, FALSE), 0)</f>
        <v>0</v>
      </c>
      <c r="N217" s="93">
        <f>IFERROR(VLOOKUP($E217, V一般接種!$A:$G, N$4, FALSE), 0)</f>
        <v>507093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607846</v>
      </c>
      <c r="L218" s="92">
        <f>IFERROR(VLOOKUP($E218, V一般接種!$A:$G, L$4, FALSE), 0)</f>
        <v>97905</v>
      </c>
      <c r="M218" s="92">
        <f>IFERROR(VLOOKUP($E218, V一般接種!$A:$G, M$4, FALSE), 0)</f>
        <v>0</v>
      </c>
      <c r="N218" s="93">
        <f>IFERROR(VLOOKUP($E218, V一般接種!$A:$G, N$4, FALSE), 0)</f>
        <v>507093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607846</v>
      </c>
      <c r="L219" s="92">
        <f>IFERROR(VLOOKUP($E219, V一般接種!$A:$G, L$4, FALSE), 0)</f>
        <v>97905</v>
      </c>
      <c r="M219" s="92">
        <f>IFERROR(VLOOKUP($E219, V一般接種!$A:$G, M$4, FALSE), 0)</f>
        <v>0</v>
      </c>
      <c r="N219" s="93">
        <f>IFERROR(VLOOKUP($E219, V一般接種!$A:$G, N$4, FALSE), 0)</f>
        <v>507093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788581</v>
      </c>
      <c r="C220" s="109">
        <f>IF(COUNTIF($A$7:$A220, $A220)&gt;1, 0, IF($E220="", "", I220+J220+M220+N220+P220-R220))</f>
        <v>665162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631493</v>
      </c>
      <c r="L220" s="92">
        <f>IFERROR(VLOOKUP($E220, V一般接種!$A:$G, L$4, FALSE), 0)</f>
        <v>110669</v>
      </c>
      <c r="M220" s="92">
        <f>IFERROR(VLOOKUP($E220, V一般接種!$A:$G, M$4, FALSE), 0)</f>
        <v>0</v>
      </c>
      <c r="N220" s="93">
        <f>IFERROR(VLOOKUP($E220, V一般接種!$A:$G, N$4, FALSE), 0)</f>
        <v>617446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631493</v>
      </c>
      <c r="L221" s="92">
        <f>IFERROR(VLOOKUP($E221, V一般接種!$A:$G, L$4, FALSE), 0)</f>
        <v>110669</v>
      </c>
      <c r="M221" s="92">
        <f>IFERROR(VLOOKUP($E221, V一般接種!$A:$G, M$4, FALSE), 0)</f>
        <v>0</v>
      </c>
      <c r="N221" s="93">
        <f>IFERROR(VLOOKUP($E221, V一般接種!$A:$G, N$4, FALSE), 0)</f>
        <v>617446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631493</v>
      </c>
      <c r="L222" s="92">
        <f>IFERROR(VLOOKUP($E222, V一般接種!$A:$G, L$4, FALSE), 0)</f>
        <v>110669</v>
      </c>
      <c r="M222" s="92">
        <f>IFERROR(VLOOKUP($E222, V一般接種!$A:$G, M$4, FALSE), 0)</f>
        <v>0</v>
      </c>
      <c r="N222" s="93">
        <f>IFERROR(VLOOKUP($E222, V一般接種!$A:$G, N$4, FALSE), 0)</f>
        <v>617446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805633</v>
      </c>
      <c r="C223" s="109">
        <f>IF(COUNTIF($A$7:$A223, $A223)&gt;1, 0, IF($E223="", "", I223+J223+M223+N223+P223-R223))</f>
        <v>698752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635731</v>
      </c>
      <c r="L223" s="92">
        <f>IFERROR(VLOOKUP($E223, V一般接種!$A:$G, L$4, FALSE), 0)</f>
        <v>118248</v>
      </c>
      <c r="M223" s="92">
        <f>IFERROR(VLOOKUP($E223, V一般接種!$A:$G, M$4, FALSE), 0)</f>
        <v>0</v>
      </c>
      <c r="N223" s="93">
        <f>IFERROR(VLOOKUP($E223, V一般接種!$A:$G, N$4, FALSE), 0)</f>
        <v>638920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635731</v>
      </c>
      <c r="L224" s="92">
        <f>IFERROR(VLOOKUP($E224, V一般接種!$A:$G, L$4, FALSE), 0)</f>
        <v>118248</v>
      </c>
      <c r="M224" s="92">
        <f>IFERROR(VLOOKUP($E224, V一般接種!$A:$G, M$4, FALSE), 0)</f>
        <v>0</v>
      </c>
      <c r="N224" s="93">
        <f>IFERROR(VLOOKUP($E224, V一般接種!$A:$G, N$4, FALSE), 0)</f>
        <v>638920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635731</v>
      </c>
      <c r="L225" s="92">
        <f>IFERROR(VLOOKUP($E225, V一般接種!$A:$G, L$4, FALSE), 0)</f>
        <v>118248</v>
      </c>
      <c r="M225" s="92">
        <f>IFERROR(VLOOKUP($E225, V一般接種!$A:$G, M$4, FALSE), 0)</f>
        <v>0</v>
      </c>
      <c r="N225" s="93">
        <f>IFERROR(VLOOKUP($E225, V一般接種!$A:$G, N$4, FALSE), 0)</f>
        <v>638920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777007</v>
      </c>
      <c r="C226" s="109">
        <f>IF(COUNTIF($A$7:$A226, $A226)&gt;1, 0, IF($E226="", "", I226+J226+M226+N226+P226-R226))</f>
        <v>703401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621112</v>
      </c>
      <c r="L226" s="92">
        <f>IFERROR(VLOOKUP($E226, V一般接種!$A:$G, L$4, FALSE), 0)</f>
        <v>110513</v>
      </c>
      <c r="M226" s="92">
        <f>IFERROR(VLOOKUP($E226, V一般接種!$A:$G, M$4, FALSE), 0)</f>
        <v>0</v>
      </c>
      <c r="N226" s="93">
        <f>IFERROR(VLOOKUP($E226, V一般接種!$A:$G, N$4, FALSE), 0)</f>
        <v>639362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621112</v>
      </c>
      <c r="L227" s="92">
        <f>IFERROR(VLOOKUP($E227, V一般接種!$A:$G, L$4, FALSE), 0)</f>
        <v>110513</v>
      </c>
      <c r="M227" s="92">
        <f>IFERROR(VLOOKUP($E227, V一般接種!$A:$G, M$4, FALSE), 0)</f>
        <v>0</v>
      </c>
      <c r="N227" s="93">
        <f>IFERROR(VLOOKUP($E227, V一般接種!$A:$G, N$4, FALSE), 0)</f>
        <v>639362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621112</v>
      </c>
      <c r="L228" s="92">
        <f>IFERROR(VLOOKUP($E228, V一般接種!$A:$G, L$4, FALSE), 0)</f>
        <v>110513</v>
      </c>
      <c r="M228" s="92">
        <f>IFERROR(VLOOKUP($E228, V一般接種!$A:$G, M$4, FALSE), 0)</f>
        <v>0</v>
      </c>
      <c r="N228" s="93">
        <f>IFERROR(VLOOKUP($E228, V一般接種!$A:$G, N$4, FALSE), 0)</f>
        <v>639362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773442</v>
      </c>
      <c r="C229" s="109">
        <f>IF(COUNTIF($A$7:$A229, $A229)&gt;1, 0, IF($E229="", "", I229+J229+M229+N229+P229-R229))</f>
        <v>707923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600162</v>
      </c>
      <c r="L229" s="92">
        <f>IFERROR(VLOOKUP($E229, V一般接種!$A:$G, L$4, FALSE), 0)</f>
        <v>119985</v>
      </c>
      <c r="M229" s="92">
        <f>IFERROR(VLOOKUP($E229, V一般接種!$A:$G, M$4, FALSE), 0)</f>
        <v>0</v>
      </c>
      <c r="N229" s="93">
        <f>IFERROR(VLOOKUP($E229, V一般接種!$A:$G, N$4, FALSE), 0)</f>
        <v>632863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600162</v>
      </c>
      <c r="L230" s="92">
        <f>IFERROR(VLOOKUP($E230, V一般接種!$A:$G, L$4, FALSE), 0)</f>
        <v>119985</v>
      </c>
      <c r="M230" s="92">
        <f>IFERROR(VLOOKUP($E230, V一般接種!$A:$G, M$4, FALSE), 0)</f>
        <v>0</v>
      </c>
      <c r="N230" s="93">
        <f>IFERROR(VLOOKUP($E230, V一般接種!$A:$G, N$4, FALSE), 0)</f>
        <v>632863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600162</v>
      </c>
      <c r="L231" s="92">
        <f>IFERROR(VLOOKUP($E231, V一般接種!$A:$G, L$4, FALSE), 0)</f>
        <v>119985</v>
      </c>
      <c r="M231" s="92">
        <f>IFERROR(VLOOKUP($E231, V一般接種!$A:$G, M$4, FALSE), 0)</f>
        <v>0</v>
      </c>
      <c r="N231" s="93">
        <f>IFERROR(VLOOKUP($E231, V一般接種!$A:$G, N$4, FALSE), 0)</f>
        <v>632863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759314</v>
      </c>
      <c r="C232" s="109">
        <f>IF(COUNTIF($A$7:$A232, $A232)&gt;1, 0, IF($E232="", "", I232+J232+M232+N232+P232-R232))</f>
        <v>591492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647850</v>
      </c>
      <c r="L232" s="92">
        <f>IFERROR(VLOOKUP($E232, V一般接種!$A:$G, L$4, FALSE), 0)</f>
        <v>111464</v>
      </c>
      <c r="M232" s="92">
        <f>IFERROR(VLOOKUP($E232, V一般接種!$A:$G, M$4, FALSE), 0)</f>
        <v>0</v>
      </c>
      <c r="N232" s="93">
        <f>IFERROR(VLOOKUP($E232, V一般接種!$A:$G, N$4, FALSE), 0)</f>
        <v>591492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647850</v>
      </c>
      <c r="L233" s="92">
        <f>IFERROR(VLOOKUP($E233, V一般接種!$A:$G, L$4, FALSE), 0)</f>
        <v>111464</v>
      </c>
      <c r="M233" s="92">
        <f>IFERROR(VLOOKUP($E233, V一般接種!$A:$G, M$4, FALSE), 0)</f>
        <v>0</v>
      </c>
      <c r="N233" s="93">
        <f>IFERROR(VLOOKUP($E233, V一般接種!$A:$G, N$4, FALSE), 0)</f>
        <v>591492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647850</v>
      </c>
      <c r="L234" s="92">
        <f>IFERROR(VLOOKUP($E234, V一般接種!$A:$G, L$4, FALSE), 0)</f>
        <v>111464</v>
      </c>
      <c r="M234" s="92">
        <f>IFERROR(VLOOKUP($E234, V一般接種!$A:$G, M$4, FALSE), 0)</f>
        <v>0</v>
      </c>
      <c r="N234" s="93">
        <f>IFERROR(VLOOKUP($E234, V一般接種!$A:$G, N$4, FALSE), 0)</f>
        <v>591492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786424</v>
      </c>
      <c r="C235" s="109">
        <f>IF(COUNTIF($A$7:$A235, $A235)&gt;1, 0, IF($E235="", "", I235+J235+M235+N235+P235-R235))</f>
        <v>543818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678998</v>
      </c>
      <c r="L235" s="92">
        <f>IFERROR(VLOOKUP($E235, V一般接種!$A:$G, L$4, FALSE), 0)</f>
        <v>107426</v>
      </c>
      <c r="M235" s="92">
        <f>IFERROR(VLOOKUP($E235, V一般接種!$A:$G, M$4, FALSE), 0)</f>
        <v>0</v>
      </c>
      <c r="N235" s="93">
        <f>IFERROR(VLOOKUP($E235, V一般接種!$A:$G, N$4, FALSE), 0)</f>
        <v>543818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678998</v>
      </c>
      <c r="L236" s="92">
        <f>IFERROR(VLOOKUP($E236, V一般接種!$A:$G, L$4, FALSE), 0)</f>
        <v>107426</v>
      </c>
      <c r="M236" s="92">
        <f>IFERROR(VLOOKUP($E236, V一般接種!$A:$G, M$4, FALSE), 0)</f>
        <v>0</v>
      </c>
      <c r="N236" s="93">
        <f>IFERROR(VLOOKUP($E236, V一般接種!$A:$G, N$4, FALSE), 0)</f>
        <v>543818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678998</v>
      </c>
      <c r="L237" s="92">
        <f>IFERROR(VLOOKUP($E237, V一般接種!$A:$G, L$4, FALSE), 0)</f>
        <v>107426</v>
      </c>
      <c r="M237" s="92">
        <f>IFERROR(VLOOKUP($E237, V一般接種!$A:$G, M$4, FALSE), 0)</f>
        <v>0</v>
      </c>
      <c r="N237" s="93">
        <f>IFERROR(VLOOKUP($E237, V一般接種!$A:$G, N$4, FALSE), 0)</f>
        <v>543818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812751</v>
      </c>
      <c r="C238" s="109">
        <f>IF(COUNTIF($A$7:$A238, $A238)&gt;1, 0, IF($E238="", "", I238+J238+M238+N238+P238-R238))</f>
        <v>711488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570101</v>
      </c>
      <c r="L238" s="92">
        <f>IFERROR(VLOOKUP($E238, V一般接種!$A:$G, L$4, FALSE), 0)</f>
        <v>163541</v>
      </c>
      <c r="M238" s="92">
        <f>IFERROR(VLOOKUP($E238, V一般接種!$A:$G, M$4, FALSE), 0)</f>
        <v>0</v>
      </c>
      <c r="N238" s="93">
        <f>IFERROR(VLOOKUP($E238, V一般接種!$A:$G, N$4, FALSE), 0)</f>
        <v>630942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570101</v>
      </c>
      <c r="L239" s="92">
        <f>IFERROR(VLOOKUP($E239, V一般接種!$A:$G, L$4, FALSE), 0)</f>
        <v>163541</v>
      </c>
      <c r="M239" s="92">
        <f>IFERROR(VLOOKUP($E239, V一般接種!$A:$G, M$4, FALSE), 0)</f>
        <v>0</v>
      </c>
      <c r="N239" s="93">
        <f>IFERROR(VLOOKUP($E239, V一般接種!$A:$G, N$4, FALSE), 0)</f>
        <v>630942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570101</v>
      </c>
      <c r="L240" s="92">
        <f>IFERROR(VLOOKUP($E240, V一般接種!$A:$G, L$4, FALSE), 0)</f>
        <v>163541</v>
      </c>
      <c r="M240" s="92">
        <f>IFERROR(VLOOKUP($E240, V一般接種!$A:$G, M$4, FALSE), 0)</f>
        <v>0</v>
      </c>
      <c r="N240" s="93">
        <f>IFERROR(VLOOKUP($E240, V一般接種!$A:$G, N$4, FALSE), 0)</f>
        <v>630942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828569</v>
      </c>
      <c r="C241" s="109">
        <f>IF(COUNTIF($A$7:$A241, $A241)&gt;1, 0, IF($E241="", "", I241+J241+M241+N241+P241-R241))</f>
        <v>748634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610678</v>
      </c>
      <c r="L241" s="92">
        <f>IFERROR(VLOOKUP($E241, V一般接種!$A:$G, L$4, FALSE), 0)</f>
        <v>178455</v>
      </c>
      <c r="M241" s="92">
        <f>IFERROR(VLOOKUP($E241, V一般接種!$A:$G, M$4, FALSE), 0)</f>
        <v>0</v>
      </c>
      <c r="N241" s="93">
        <f>IFERROR(VLOOKUP($E241, V一般接種!$A:$G, N$4, FALSE), 0)</f>
        <v>693589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610678</v>
      </c>
      <c r="L242" s="92">
        <f>IFERROR(VLOOKUP($E242, V一般接種!$A:$G, L$4, FALSE), 0)</f>
        <v>178455</v>
      </c>
      <c r="M242" s="92">
        <f>IFERROR(VLOOKUP($E242, V一般接種!$A:$G, M$4, FALSE), 0)</f>
        <v>0</v>
      </c>
      <c r="N242" s="93">
        <f>IFERROR(VLOOKUP($E242, V一般接種!$A:$G, N$4, FALSE), 0)</f>
        <v>693589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610678</v>
      </c>
      <c r="L243" s="92">
        <f>IFERROR(VLOOKUP($E243, V一般接種!$A:$G, L$4, FALSE), 0)</f>
        <v>178455</v>
      </c>
      <c r="M243" s="92">
        <f>IFERROR(VLOOKUP($E243, V一般接種!$A:$G, M$4, FALSE), 0)</f>
        <v>0</v>
      </c>
      <c r="N243" s="93">
        <f>IFERROR(VLOOKUP($E243, V一般接種!$A:$G, N$4, FALSE), 0)</f>
        <v>693589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864012</v>
      </c>
      <c r="C244" s="109">
        <f>IF(COUNTIF($A$7:$A244, $A244)&gt;1, 0, IF($E244="", "", I244+J244+M244+N244+P244-R244))</f>
        <v>737348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629052</v>
      </c>
      <c r="L244" s="92">
        <f>IFERROR(VLOOKUP($E244, V一般接種!$A:$G, L$4, FALSE), 0)</f>
        <v>202859</v>
      </c>
      <c r="M244" s="92">
        <f>IFERROR(VLOOKUP($E244, V一般接種!$A:$G, M$4, FALSE), 0)</f>
        <v>0</v>
      </c>
      <c r="N244" s="93">
        <f>IFERROR(VLOOKUP($E244, V一般接種!$A:$G, N$4, FALSE), 0)</f>
        <v>690270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629052</v>
      </c>
      <c r="L245" s="92">
        <f>IFERROR(VLOOKUP($E245, V一般接種!$A:$G, L$4, FALSE), 0)</f>
        <v>202859</v>
      </c>
      <c r="M245" s="92">
        <f>IFERROR(VLOOKUP($E245, V一般接種!$A:$G, M$4, FALSE), 0)</f>
        <v>0</v>
      </c>
      <c r="N245" s="93">
        <f>IFERROR(VLOOKUP($E245, V一般接種!$A:$G, N$4, FALSE), 0)</f>
        <v>690270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629052</v>
      </c>
      <c r="L246" s="92">
        <f>IFERROR(VLOOKUP($E246, V一般接種!$A:$G, L$4, FALSE), 0)</f>
        <v>202859</v>
      </c>
      <c r="M246" s="92">
        <f>IFERROR(VLOOKUP($E246, V一般接種!$A:$G, M$4, FALSE), 0)</f>
        <v>0</v>
      </c>
      <c r="N246" s="93">
        <f>IFERROR(VLOOKUP($E246, V一般接種!$A:$G, N$4, FALSE), 0)</f>
        <v>690270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674369</v>
      </c>
      <c r="C247" s="109">
        <f>IF(COUNTIF($A$7:$A247, $A247)&gt;1, 0, IF($E247="", "", I247+J247+M247+N247+P247-R247))</f>
        <v>717639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419174</v>
      </c>
      <c r="L247" s="92">
        <f>IFERROR(VLOOKUP($E247, V一般接種!$A:$G, L$4, FALSE), 0)</f>
        <v>218260</v>
      </c>
      <c r="M247" s="92">
        <f>IFERROR(VLOOKUP($E247, V一般接種!$A:$G, M$4, FALSE), 0)</f>
        <v>0</v>
      </c>
      <c r="N247" s="93">
        <f>IFERROR(VLOOKUP($E247, V一般接種!$A:$G, N$4, FALSE), 0)</f>
        <v>659777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419174</v>
      </c>
      <c r="L248" s="92">
        <f>IFERROR(VLOOKUP($E248, V一般接種!$A:$G, L$4, FALSE), 0)</f>
        <v>218260</v>
      </c>
      <c r="M248" s="92">
        <f>IFERROR(VLOOKUP($E248, V一般接種!$A:$G, M$4, FALSE), 0)</f>
        <v>0</v>
      </c>
      <c r="N248" s="93">
        <f>IFERROR(VLOOKUP($E248, V一般接種!$A:$G, N$4, FALSE), 0)</f>
        <v>659777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419174</v>
      </c>
      <c r="L249" s="92">
        <f>IFERROR(VLOOKUP($E249, V一般接種!$A:$G, L$4, FALSE), 0)</f>
        <v>218260</v>
      </c>
      <c r="M249" s="92">
        <f>IFERROR(VLOOKUP($E249, V一般接種!$A:$G, M$4, FALSE), 0)</f>
        <v>0</v>
      </c>
      <c r="N249" s="93">
        <f>IFERROR(VLOOKUP($E249, V一般接種!$A:$G, N$4, FALSE), 0)</f>
        <v>659777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625001</v>
      </c>
      <c r="C250" s="109">
        <f>IF(COUNTIF($A$7:$A250, $A250)&gt;1, 0, IF($E250="", "", I250+J250+M250+N250+P250-R250))</f>
        <v>727900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358664</v>
      </c>
      <c r="L250" s="92">
        <f>IFERROR(VLOOKUP($E250, V一般接種!$A:$G, L$4, FALSE), 0)</f>
        <v>239953</v>
      </c>
      <c r="M250" s="92">
        <f>IFERROR(VLOOKUP($E250, V一般接種!$A:$G, M$4, FALSE), 0)</f>
        <v>0</v>
      </c>
      <c r="N250" s="93">
        <f>IFERROR(VLOOKUP($E250, V一般接種!$A:$G, N$4, FALSE), 0)</f>
        <v>672460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358664</v>
      </c>
      <c r="L251" s="92">
        <f>IFERROR(VLOOKUP($E251, V一般接種!$A:$G, L$4, FALSE), 0)</f>
        <v>239953</v>
      </c>
      <c r="M251" s="92">
        <f>IFERROR(VLOOKUP($E251, V一般接種!$A:$G, M$4, FALSE), 0)</f>
        <v>0</v>
      </c>
      <c r="N251" s="93">
        <f>IFERROR(VLOOKUP($E251, V一般接種!$A:$G, N$4, FALSE), 0)</f>
        <v>672460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358664</v>
      </c>
      <c r="L252" s="92">
        <f>IFERROR(VLOOKUP($E252, V一般接種!$A:$G, L$4, FALSE), 0)</f>
        <v>239953</v>
      </c>
      <c r="M252" s="92">
        <f>IFERROR(VLOOKUP($E252, V一般接種!$A:$G, M$4, FALSE), 0)</f>
        <v>0</v>
      </c>
      <c r="N252" s="93">
        <f>IFERROR(VLOOKUP($E252, V一般接種!$A:$G, N$4, FALSE), 0)</f>
        <v>672460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891090</v>
      </c>
      <c r="C253" s="109">
        <f>IF(COUNTIF($A$7:$A253, $A253)&gt;1, 0, IF($E253="", "", I253+J253+M253+N253+P253-R253))</f>
        <v>614614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691085</v>
      </c>
      <c r="L253" s="92">
        <f>IFERROR(VLOOKUP($E253, V一般接種!$A:$G, L$4, FALSE), 0)</f>
        <v>200005</v>
      </c>
      <c r="M253" s="92">
        <f>IFERROR(VLOOKUP($E253, V一般接種!$A:$G, M$4, FALSE), 0)</f>
        <v>0</v>
      </c>
      <c r="N253" s="93">
        <f>IFERROR(VLOOKUP($E253, V一般接種!$A:$G, N$4, FALSE), 0)</f>
        <v>614614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691085</v>
      </c>
      <c r="L254" s="92">
        <f>IFERROR(VLOOKUP($E254, V一般接種!$A:$G, L$4, FALSE), 0)</f>
        <v>200005</v>
      </c>
      <c r="M254" s="92">
        <f>IFERROR(VLOOKUP($E254, V一般接種!$A:$G, M$4, FALSE), 0)</f>
        <v>0</v>
      </c>
      <c r="N254" s="93">
        <f>IFERROR(VLOOKUP($E254, V一般接種!$A:$G, N$4, FALSE), 0)</f>
        <v>614614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691085</v>
      </c>
      <c r="L255" s="92">
        <f>IFERROR(VLOOKUP($E255, V一般接種!$A:$G, L$4, FALSE), 0)</f>
        <v>200005</v>
      </c>
      <c r="M255" s="92">
        <f>IFERROR(VLOOKUP($E255, V一般接種!$A:$G, M$4, FALSE), 0)</f>
        <v>0</v>
      </c>
      <c r="N255" s="93">
        <f>IFERROR(VLOOKUP($E255, V一般接種!$A:$G, N$4, FALSE), 0)</f>
        <v>614614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842217</v>
      </c>
      <c r="C256" s="109">
        <f>IF(COUNTIF($A$7:$A256, $A256)&gt;1, 0, IF($E256="", "", I256+J256+M256+N256+P256-R256))</f>
        <v>545369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687767</v>
      </c>
      <c r="L256" s="92">
        <f>IFERROR(VLOOKUP($E256, V一般接種!$A:$G, L$4, FALSE), 0)</f>
        <v>154450</v>
      </c>
      <c r="M256" s="92">
        <f>IFERROR(VLOOKUP($E256, V一般接種!$A:$G, M$4, FALSE), 0)</f>
        <v>0</v>
      </c>
      <c r="N256" s="93">
        <f>IFERROR(VLOOKUP($E256, V一般接種!$A:$G, N$4, FALSE), 0)</f>
        <v>545369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687767</v>
      </c>
      <c r="L257" s="92">
        <f>IFERROR(VLOOKUP($E257, V一般接種!$A:$G, L$4, FALSE), 0)</f>
        <v>154450</v>
      </c>
      <c r="M257" s="92">
        <f>IFERROR(VLOOKUP($E257, V一般接種!$A:$G, M$4, FALSE), 0)</f>
        <v>0</v>
      </c>
      <c r="N257" s="93">
        <f>IFERROR(VLOOKUP($E257, V一般接種!$A:$G, N$4, FALSE), 0)</f>
        <v>545369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687767</v>
      </c>
      <c r="L258" s="92">
        <f>IFERROR(VLOOKUP($E258, V一般接種!$A:$G, L$4, FALSE), 0)</f>
        <v>154450</v>
      </c>
      <c r="M258" s="92">
        <f>IFERROR(VLOOKUP($E258, V一般接種!$A:$G, M$4, FALSE), 0)</f>
        <v>0</v>
      </c>
      <c r="N258" s="93">
        <f>IFERROR(VLOOKUP($E258, V一般接種!$A:$G, N$4, FALSE), 0)</f>
        <v>545369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1004750</v>
      </c>
      <c r="C259" s="109">
        <f>IF(COUNTIF($A$7:$A259, $A259)&gt;1, 0, IF($E259="", "", I259+J259+M259+N259+P259-R259))</f>
        <v>661966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686623</v>
      </c>
      <c r="L259" s="92">
        <f>IFERROR(VLOOKUP($E259, V一般接種!$A:$G, L$4, FALSE), 0)</f>
        <v>254449</v>
      </c>
      <c r="M259" s="92">
        <f>IFERROR(VLOOKUP($E259, V一般接種!$A:$G, M$4, FALSE), 0)</f>
        <v>0</v>
      </c>
      <c r="N259" s="93">
        <f>IFERROR(VLOOKUP($E259, V一般接種!$A:$G, N$4, FALSE), 0)</f>
        <v>580555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686623</v>
      </c>
      <c r="L260" s="92">
        <f>IFERROR(VLOOKUP($E260, V一般接種!$A:$G, L$4, FALSE), 0)</f>
        <v>254449</v>
      </c>
      <c r="M260" s="92">
        <f>IFERROR(VLOOKUP($E260, V一般接種!$A:$G, M$4, FALSE), 0)</f>
        <v>0</v>
      </c>
      <c r="N260" s="93">
        <f>IFERROR(VLOOKUP($E260, V一般接種!$A:$G, N$4, FALSE), 0)</f>
        <v>580555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686623</v>
      </c>
      <c r="L261" s="92">
        <f>IFERROR(VLOOKUP($E261, V一般接種!$A:$G, L$4, FALSE), 0)</f>
        <v>254449</v>
      </c>
      <c r="M261" s="92">
        <f>IFERROR(VLOOKUP($E261, V一般接種!$A:$G, M$4, FALSE), 0)</f>
        <v>0</v>
      </c>
      <c r="N261" s="93">
        <f>IFERROR(VLOOKUP($E261, V一般接種!$A:$G, N$4, FALSE), 0)</f>
        <v>580555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1042930</v>
      </c>
      <c r="C262" s="109">
        <f>IF(COUNTIF($A$7:$A262, $A262)&gt;1, 0, IF($E262="", "", I262+J262+M262+N262+P262-R262))</f>
        <v>678337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727139</v>
      </c>
      <c r="L262" s="92">
        <f>IFERROR(VLOOKUP($E262, V一般接種!$A:$G, L$4, FALSE), 0)</f>
        <v>269200</v>
      </c>
      <c r="M262" s="92">
        <f>IFERROR(VLOOKUP($E262, V一般接種!$A:$G, M$4, FALSE), 0)</f>
        <v>0</v>
      </c>
      <c r="N262" s="93">
        <f>IFERROR(VLOOKUP($E262, V一般接種!$A:$G, N$4, FALSE), 0)</f>
        <v>625163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727139</v>
      </c>
      <c r="L263" s="92">
        <f>IFERROR(VLOOKUP($E263, V一般接種!$A:$G, L$4, FALSE), 0)</f>
        <v>269200</v>
      </c>
      <c r="M263" s="92">
        <f>IFERROR(VLOOKUP($E263, V一般接種!$A:$G, M$4, FALSE), 0)</f>
        <v>0</v>
      </c>
      <c r="N263" s="93">
        <f>IFERROR(VLOOKUP($E263, V一般接種!$A:$G, N$4, FALSE), 0)</f>
        <v>625163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727139</v>
      </c>
      <c r="L264" s="92">
        <f>IFERROR(VLOOKUP($E264, V一般接種!$A:$G, L$4, FALSE), 0)</f>
        <v>269200</v>
      </c>
      <c r="M264" s="92">
        <f>IFERROR(VLOOKUP($E264, V一般接種!$A:$G, M$4, FALSE), 0)</f>
        <v>0</v>
      </c>
      <c r="N264" s="93">
        <f>IFERROR(VLOOKUP($E264, V一般接種!$A:$G, N$4, FALSE), 0)</f>
        <v>625163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1055272</v>
      </c>
      <c r="C265" s="109">
        <f>IF(COUNTIF($A$7:$A265, $A265)&gt;1, 0, IF($E265="", "", I265+J265+M265+N265+P265-R265))</f>
        <v>652718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755889</v>
      </c>
      <c r="L265" s="92">
        <f>IFERROR(VLOOKUP($E265, V一般接種!$A:$G, L$4, FALSE), 0)</f>
        <v>268418</v>
      </c>
      <c r="M265" s="92">
        <f>IFERROR(VLOOKUP($E265, V一般接種!$A:$G, M$4, FALSE), 0)</f>
        <v>0</v>
      </c>
      <c r="N265" s="93">
        <f>IFERROR(VLOOKUP($E265, V一般接種!$A:$G, N$4, FALSE), 0)</f>
        <v>607030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755889</v>
      </c>
      <c r="L266" s="92">
        <f>IFERROR(VLOOKUP($E266, V一般接種!$A:$G, L$4, FALSE), 0)</f>
        <v>268418</v>
      </c>
      <c r="M266" s="92">
        <f>IFERROR(VLOOKUP($E266, V一般接種!$A:$G, M$4, FALSE), 0)</f>
        <v>0</v>
      </c>
      <c r="N266" s="93">
        <f>IFERROR(VLOOKUP($E266, V一般接種!$A:$G, N$4, FALSE), 0)</f>
        <v>607030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755889</v>
      </c>
      <c r="L267" s="92">
        <f>IFERROR(VLOOKUP($E267, V一般接種!$A:$G, L$4, FALSE), 0)</f>
        <v>268418</v>
      </c>
      <c r="M267" s="92">
        <f>IFERROR(VLOOKUP($E267, V一般接種!$A:$G, M$4, FALSE), 0)</f>
        <v>0</v>
      </c>
      <c r="N267" s="93">
        <f>IFERROR(VLOOKUP($E267, V一般接種!$A:$G, N$4, FALSE), 0)</f>
        <v>607030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1062504</v>
      </c>
      <c r="C268" s="109">
        <f>IF(COUNTIF($A$7:$A268, $A268)&gt;1, 0, IF($E268="", "", I268+J268+M268+N268+P268-R268))</f>
        <v>649634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728914</v>
      </c>
      <c r="L268" s="92">
        <f>IFERROR(VLOOKUP($E268, V一般接種!$A:$G, L$4, FALSE), 0)</f>
        <v>296854</v>
      </c>
      <c r="M268" s="92">
        <f>IFERROR(VLOOKUP($E268, V一般接種!$A:$G, M$4, FALSE), 0)</f>
        <v>0</v>
      </c>
      <c r="N268" s="93">
        <f>IFERROR(VLOOKUP($E268, V一般接種!$A:$G, N$4, FALSE), 0)</f>
        <v>603030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728914</v>
      </c>
      <c r="L269" s="92">
        <f>IFERROR(VLOOKUP($E269, V一般接種!$A:$G, L$4, FALSE), 0)</f>
        <v>296854</v>
      </c>
      <c r="M269" s="92">
        <f>IFERROR(VLOOKUP($E269, V一般接種!$A:$G, M$4, FALSE), 0)</f>
        <v>0</v>
      </c>
      <c r="N269" s="93">
        <f>IFERROR(VLOOKUP($E269, V一般接種!$A:$G, N$4, FALSE), 0)</f>
        <v>603030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728914</v>
      </c>
      <c r="L270" s="92">
        <f>IFERROR(VLOOKUP($E270, V一般接種!$A:$G, L$4, FALSE), 0)</f>
        <v>296854</v>
      </c>
      <c r="M270" s="92">
        <f>IFERROR(VLOOKUP($E270, V一般接種!$A:$G, M$4, FALSE), 0)</f>
        <v>0</v>
      </c>
      <c r="N270" s="93">
        <f>IFERROR(VLOOKUP($E270, V一般接種!$A:$G, N$4, FALSE), 0)</f>
        <v>603030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1069218</v>
      </c>
      <c r="C271" s="109">
        <f>IF(COUNTIF($A$7:$A271, $A271)&gt;1, 0, IF($E271="", "", I271+J271+M271+N271+P271-R271))</f>
        <v>649323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729797</v>
      </c>
      <c r="L271" s="92">
        <f>IFERROR(VLOOKUP($E271, V一般接種!$A:$G, L$4, FALSE), 0)</f>
        <v>307462</v>
      </c>
      <c r="M271" s="92">
        <f>IFERROR(VLOOKUP($E271, V一般接種!$A:$G, M$4, FALSE), 0)</f>
        <v>0</v>
      </c>
      <c r="N271" s="93">
        <f>IFERROR(VLOOKUP($E271, V一般接種!$A:$G, N$4, FALSE), 0)</f>
        <v>602970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729797</v>
      </c>
      <c r="L272" s="92">
        <f>IFERROR(VLOOKUP($E272, V一般接種!$A:$G, L$4, FALSE), 0)</f>
        <v>307462</v>
      </c>
      <c r="M272" s="92">
        <f>IFERROR(VLOOKUP($E272, V一般接種!$A:$G, M$4, FALSE), 0)</f>
        <v>0</v>
      </c>
      <c r="N272" s="93">
        <f>IFERROR(VLOOKUP($E272, V一般接種!$A:$G, N$4, FALSE), 0)</f>
        <v>602970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729797</v>
      </c>
      <c r="L273" s="92">
        <f>IFERROR(VLOOKUP($E273, V一般接種!$A:$G, L$4, FALSE), 0)</f>
        <v>307462</v>
      </c>
      <c r="M273" s="92">
        <f>IFERROR(VLOOKUP($E273, V一般接種!$A:$G, M$4, FALSE), 0)</f>
        <v>0</v>
      </c>
      <c r="N273" s="93">
        <f>IFERROR(VLOOKUP($E273, V一般接種!$A:$G, N$4, FALSE), 0)</f>
        <v>602970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1041337</v>
      </c>
      <c r="C274" s="109">
        <f>IF(COUNTIF($A$7:$A274, $A274)&gt;1, 0, IF($E274="", "", I274+J274+M274+N274+P274-R274))</f>
        <v>623255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778519</v>
      </c>
      <c r="L274" s="92">
        <f>IFERROR(VLOOKUP($E274, V一般接種!$A:$G, L$4, FALSE), 0)</f>
        <v>262818</v>
      </c>
      <c r="M274" s="92">
        <f>IFERROR(VLOOKUP($E274, V一般接種!$A:$G, M$4, FALSE), 0)</f>
        <v>0</v>
      </c>
      <c r="N274" s="93">
        <f>IFERROR(VLOOKUP($E274, V一般接種!$A:$G, N$4, FALSE), 0)</f>
        <v>623255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778519</v>
      </c>
      <c r="L275" s="92">
        <f>IFERROR(VLOOKUP($E275, V一般接種!$A:$G, L$4, FALSE), 0)</f>
        <v>262818</v>
      </c>
      <c r="M275" s="92">
        <f>IFERROR(VLOOKUP($E275, V一般接種!$A:$G, M$4, FALSE), 0)</f>
        <v>0</v>
      </c>
      <c r="N275" s="93">
        <f>IFERROR(VLOOKUP($E275, V一般接種!$A:$G, N$4, FALSE), 0)</f>
        <v>623255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778519</v>
      </c>
      <c r="L276" s="92">
        <f>IFERROR(VLOOKUP($E276, V一般接種!$A:$G, L$4, FALSE), 0)</f>
        <v>262818</v>
      </c>
      <c r="M276" s="92">
        <f>IFERROR(VLOOKUP($E276, V一般接種!$A:$G, M$4, FALSE), 0)</f>
        <v>0</v>
      </c>
      <c r="N276" s="93">
        <f>IFERROR(VLOOKUP($E276, V一般接種!$A:$G, N$4, FALSE), 0)</f>
        <v>623255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766861</v>
      </c>
      <c r="C277" s="109">
        <f>IF(COUNTIF($A$7:$A277, $A277)&gt;1, 0, IF($E277="", "", I277+J277+M277+N277+P277-R277))</f>
        <v>632033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569745</v>
      </c>
      <c r="L277" s="92">
        <f>IFERROR(VLOOKUP($E277, V一般接種!$A:$G, L$4, FALSE), 0)</f>
        <v>197116</v>
      </c>
      <c r="M277" s="92">
        <f>IFERROR(VLOOKUP($E277, V一般接種!$A:$G, M$4, FALSE), 0)</f>
        <v>0</v>
      </c>
      <c r="N277" s="93">
        <f>IFERROR(VLOOKUP($E277, V一般接種!$A:$G, N$4, FALSE), 0)</f>
        <v>632033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569745</v>
      </c>
      <c r="L278" s="92">
        <f>IFERROR(VLOOKUP($E278, V一般接種!$A:$G, L$4, FALSE), 0)</f>
        <v>197116</v>
      </c>
      <c r="M278" s="92">
        <f>IFERROR(VLOOKUP($E278, V一般接種!$A:$G, M$4, FALSE), 0)</f>
        <v>0</v>
      </c>
      <c r="N278" s="93">
        <f>IFERROR(VLOOKUP($E278, V一般接種!$A:$G, N$4, FALSE), 0)</f>
        <v>632033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569745</v>
      </c>
      <c r="L279" s="92">
        <f>IFERROR(VLOOKUP($E279, V一般接種!$A:$G, L$4, FALSE), 0)</f>
        <v>197116</v>
      </c>
      <c r="M279" s="92">
        <f>IFERROR(VLOOKUP($E279, V一般接種!$A:$G, M$4, FALSE), 0)</f>
        <v>0</v>
      </c>
      <c r="N279" s="93">
        <f>IFERROR(VLOOKUP($E279, V一般接種!$A:$G, N$4, FALSE), 0)</f>
        <v>632033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872362</v>
      </c>
      <c r="C280" s="109">
        <f>IF(COUNTIF($A$7:$A280, $A280)&gt;1, 0, IF($E280="", "", I280+J280+M280+N280+P280-R280))</f>
        <v>686227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576117</v>
      </c>
      <c r="L280" s="92">
        <f>IFERROR(VLOOKUP($E280, V一般接種!$A:$G, L$4, FALSE), 0)</f>
        <v>226530</v>
      </c>
      <c r="M280" s="92">
        <f>IFERROR(VLOOKUP($E280, V一般接種!$A:$G, M$4, FALSE), 0)</f>
        <v>0</v>
      </c>
      <c r="N280" s="93">
        <f>IFERROR(VLOOKUP($E280, V一般接種!$A:$G, N$4, FALSE), 0)</f>
        <v>614358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576117</v>
      </c>
      <c r="L281" s="92">
        <f>IFERROR(VLOOKUP($E281, V一般接種!$A:$G, L$4, FALSE), 0)</f>
        <v>226530</v>
      </c>
      <c r="M281" s="92">
        <f>IFERROR(VLOOKUP($E281, V一般接種!$A:$G, M$4, FALSE), 0)</f>
        <v>0</v>
      </c>
      <c r="N281" s="93">
        <f>IFERROR(VLOOKUP($E281, V一般接種!$A:$G, N$4, FALSE), 0)</f>
        <v>614358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576117</v>
      </c>
      <c r="L282" s="92">
        <f>IFERROR(VLOOKUP($E282, V一般接種!$A:$G, L$4, FALSE), 0)</f>
        <v>226530</v>
      </c>
      <c r="M282" s="92">
        <f>IFERROR(VLOOKUP($E282, V一般接種!$A:$G, M$4, FALSE), 0)</f>
        <v>0</v>
      </c>
      <c r="N282" s="93">
        <f>IFERROR(VLOOKUP($E282, V一般接種!$A:$G, N$4, FALSE), 0)</f>
        <v>614358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907442</v>
      </c>
      <c r="C283" s="109">
        <f>IF(COUNTIF($A$7:$A283, $A283)&gt;1, 0, IF($E283="", "", I283+J283+M283+N283+P283-R283))</f>
        <v>673637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613430</v>
      </c>
      <c r="L283" s="92">
        <f>IFERROR(VLOOKUP($E283, V一般接種!$A:$G, L$4, FALSE), 0)</f>
        <v>258906</v>
      </c>
      <c r="M283" s="92">
        <f>IFERROR(VLOOKUP($E283, V一般接種!$A:$G, M$4, FALSE), 0)</f>
        <v>0</v>
      </c>
      <c r="N283" s="93">
        <f>IFERROR(VLOOKUP($E283, V一般接種!$A:$G, N$4, FALSE), 0)</f>
        <v>635298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613430</v>
      </c>
      <c r="L284" s="92">
        <f>IFERROR(VLOOKUP($E284, V一般接種!$A:$G, L$4, FALSE), 0)</f>
        <v>258906</v>
      </c>
      <c r="M284" s="92">
        <f>IFERROR(VLOOKUP($E284, V一般接種!$A:$G, M$4, FALSE), 0)</f>
        <v>0</v>
      </c>
      <c r="N284" s="93">
        <f>IFERROR(VLOOKUP($E284, V一般接種!$A:$G, N$4, FALSE), 0)</f>
        <v>635298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613430</v>
      </c>
      <c r="L285" s="92">
        <f>IFERROR(VLOOKUP($E285, V一般接種!$A:$G, L$4, FALSE), 0)</f>
        <v>258906</v>
      </c>
      <c r="M285" s="92">
        <f>IFERROR(VLOOKUP($E285, V一般接種!$A:$G, M$4, FALSE), 0)</f>
        <v>0</v>
      </c>
      <c r="N285" s="93">
        <f>IFERROR(VLOOKUP($E285, V一般接種!$A:$G, N$4, FALSE), 0)</f>
        <v>635298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882278</v>
      </c>
      <c r="C286" s="109">
        <f>IF(COUNTIF($A$7:$A286, $A286)&gt;1, 0, IF($E286="", "", I286+J286+M286+N286+P286-R286))</f>
        <v>682231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611562</v>
      </c>
      <c r="L286" s="92">
        <f>IFERROR(VLOOKUP($E286, V一般接種!$A:$G, L$4, FALSE), 0)</f>
        <v>248362</v>
      </c>
      <c r="M286" s="92">
        <f>IFERROR(VLOOKUP($E286, V一般接種!$A:$G, M$4, FALSE), 0)</f>
        <v>0</v>
      </c>
      <c r="N286" s="93">
        <f>IFERROR(VLOOKUP($E286, V一般接種!$A:$G, N$4, FALSE), 0)</f>
        <v>642428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611562</v>
      </c>
      <c r="L287" s="92">
        <f>IFERROR(VLOOKUP($E287, V一般接種!$A:$G, L$4, FALSE), 0)</f>
        <v>248362</v>
      </c>
      <c r="M287" s="92">
        <f>IFERROR(VLOOKUP($E287, V一般接種!$A:$G, M$4, FALSE), 0)</f>
        <v>0</v>
      </c>
      <c r="N287" s="93">
        <f>IFERROR(VLOOKUP($E287, V一般接種!$A:$G, N$4, FALSE), 0)</f>
        <v>642428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611562</v>
      </c>
      <c r="L288" s="92">
        <f>IFERROR(VLOOKUP($E288, V一般接種!$A:$G, L$4, FALSE), 0)</f>
        <v>248362</v>
      </c>
      <c r="M288" s="92">
        <f>IFERROR(VLOOKUP($E288, V一般接種!$A:$G, M$4, FALSE), 0)</f>
        <v>0</v>
      </c>
      <c r="N288" s="93">
        <f>IFERROR(VLOOKUP($E288, V一般接種!$A:$G, N$4, FALSE), 0)</f>
        <v>642428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865996</v>
      </c>
      <c r="C289" s="109">
        <f>IF(COUNTIF($A$7:$A289, $A289)&gt;1, 0, IF($E289="", "", I289+J289+M289+N289+P289-R289))</f>
        <v>658635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596650</v>
      </c>
      <c r="L289" s="92">
        <f>IFERROR(VLOOKUP($E289, V一般接種!$A:$G, L$4, FALSE), 0)</f>
        <v>244250</v>
      </c>
      <c r="M289" s="92">
        <f>IFERROR(VLOOKUP($E289, V一般接種!$A:$G, M$4, FALSE), 0)</f>
        <v>0</v>
      </c>
      <c r="N289" s="93">
        <f>IFERROR(VLOOKUP($E289, V一般接種!$A:$G, N$4, FALSE), 0)</f>
        <v>625444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596650</v>
      </c>
      <c r="L290" s="92">
        <f>IFERROR(VLOOKUP($E290, V一般接種!$A:$G, L$4, FALSE), 0)</f>
        <v>244250</v>
      </c>
      <c r="M290" s="92">
        <f>IFERROR(VLOOKUP($E290, V一般接種!$A:$G, M$4, FALSE), 0)</f>
        <v>0</v>
      </c>
      <c r="N290" s="93">
        <f>IFERROR(VLOOKUP($E290, V一般接種!$A:$G, N$4, FALSE), 0)</f>
        <v>625444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596650</v>
      </c>
      <c r="L291" s="92">
        <f>IFERROR(VLOOKUP($E291, V一般接種!$A:$G, L$4, FALSE), 0)</f>
        <v>244250</v>
      </c>
      <c r="M291" s="92">
        <f>IFERROR(VLOOKUP($E291, V一般接種!$A:$G, M$4, FALSE), 0)</f>
        <v>0</v>
      </c>
      <c r="N291" s="93">
        <f>IFERROR(VLOOKUP($E291, V一般接種!$A:$G, N$4, FALSE), 0)</f>
        <v>625444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899514</v>
      </c>
      <c r="C292" s="109">
        <f>IF(COUNTIF($A$7:$A292, $A292)&gt;1, 0, IF($E292="", "", I292+J292+M292+N292+P292-R292))</f>
        <v>649655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622265</v>
      </c>
      <c r="L292" s="92">
        <f>IFERROR(VLOOKUP($E292, V一般接種!$A:$G, L$4, FALSE), 0)</f>
        <v>248981</v>
      </c>
      <c r="M292" s="92">
        <f>IFERROR(VLOOKUP($E292, V一般接種!$A:$G, M$4, FALSE), 0)</f>
        <v>0</v>
      </c>
      <c r="N292" s="93">
        <f>IFERROR(VLOOKUP($E292, V一般接種!$A:$G, N$4, FALSE), 0)</f>
        <v>612469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622265</v>
      </c>
      <c r="L293" s="92">
        <f>IFERROR(VLOOKUP($E293, V一般接種!$A:$G, L$4, FALSE), 0)</f>
        <v>248981</v>
      </c>
      <c r="M293" s="92">
        <f>IFERROR(VLOOKUP($E293, V一般接種!$A:$G, M$4, FALSE), 0)</f>
        <v>0</v>
      </c>
      <c r="N293" s="93">
        <f>IFERROR(VLOOKUP($E293, V一般接種!$A:$G, N$4, FALSE), 0)</f>
        <v>612469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622265</v>
      </c>
      <c r="L294" s="92">
        <f>IFERROR(VLOOKUP($E294, V一般接種!$A:$G, L$4, FALSE), 0)</f>
        <v>248981</v>
      </c>
      <c r="M294" s="92">
        <f>IFERROR(VLOOKUP($E294, V一般接種!$A:$G, M$4, FALSE), 0)</f>
        <v>0</v>
      </c>
      <c r="N294" s="93">
        <f>IFERROR(VLOOKUP($E294, V一般接種!$A:$G, N$4, FALSE), 0)</f>
        <v>612469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829228</v>
      </c>
      <c r="C295" s="109">
        <f>IF(COUNTIF($A$7:$A295, $A295)&gt;1, 0, IF($E295="", "", I295+J295+M295+N295+P295-R295))</f>
        <v>649760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634469</v>
      </c>
      <c r="L295" s="92">
        <f>IFERROR(VLOOKUP($E295, V一般接種!$A:$G, L$4, FALSE), 0)</f>
        <v>194759</v>
      </c>
      <c r="M295" s="92">
        <f>IFERROR(VLOOKUP($E295, V一般接種!$A:$G, M$4, FALSE), 0)</f>
        <v>0</v>
      </c>
      <c r="N295" s="93">
        <f>IFERROR(VLOOKUP($E295, V一般接種!$A:$G, N$4, FALSE), 0)</f>
        <v>649760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634469</v>
      </c>
      <c r="L296" s="92">
        <f>IFERROR(VLOOKUP($E296, V一般接種!$A:$G, L$4, FALSE), 0)</f>
        <v>194759</v>
      </c>
      <c r="M296" s="92">
        <f>IFERROR(VLOOKUP($E296, V一般接種!$A:$G, M$4, FALSE), 0)</f>
        <v>0</v>
      </c>
      <c r="N296" s="93">
        <f>IFERROR(VLOOKUP($E296, V一般接種!$A:$G, N$4, FALSE), 0)</f>
        <v>649760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634469</v>
      </c>
      <c r="L297" s="92">
        <f>IFERROR(VLOOKUP($E297, V一般接種!$A:$G, L$4, FALSE), 0)</f>
        <v>194759</v>
      </c>
      <c r="M297" s="92">
        <f>IFERROR(VLOOKUP($E297, V一般接種!$A:$G, M$4, FALSE), 0)</f>
        <v>0</v>
      </c>
      <c r="N297" s="93">
        <f>IFERROR(VLOOKUP($E297, V一般接種!$A:$G, N$4, FALSE), 0)</f>
        <v>649760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616131</v>
      </c>
      <c r="C298" s="109">
        <f>IF(COUNTIF($A$7:$A298, $A298)&gt;1, 0, IF($E298="", "", I298+J298+M298+N298+P298-R298))</f>
        <v>665842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463092</v>
      </c>
      <c r="L298" s="92">
        <f>IFERROR(VLOOKUP($E298, V一般接種!$A:$G, L$4, FALSE), 0)</f>
        <v>153039</v>
      </c>
      <c r="M298" s="92">
        <f>IFERROR(VLOOKUP($E298, V一般接種!$A:$G, M$4, FALSE), 0)</f>
        <v>0</v>
      </c>
      <c r="N298" s="93">
        <f>IFERROR(VLOOKUP($E298, V一般接種!$A:$G, N$4, FALSE), 0)</f>
        <v>665842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463092</v>
      </c>
      <c r="L299" s="92">
        <f>IFERROR(VLOOKUP($E299, V一般接種!$A:$G, L$4, FALSE), 0)</f>
        <v>153039</v>
      </c>
      <c r="M299" s="92">
        <f>IFERROR(VLOOKUP($E299, V一般接種!$A:$G, M$4, FALSE), 0)</f>
        <v>0</v>
      </c>
      <c r="N299" s="93">
        <f>IFERROR(VLOOKUP($E299, V一般接種!$A:$G, N$4, FALSE), 0)</f>
        <v>665842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463092</v>
      </c>
      <c r="L300" s="92">
        <f>IFERROR(VLOOKUP($E300, V一般接種!$A:$G, L$4, FALSE), 0)</f>
        <v>153039</v>
      </c>
      <c r="M300" s="92">
        <f>IFERROR(VLOOKUP($E300, V一般接種!$A:$G, M$4, FALSE), 0)</f>
        <v>0</v>
      </c>
      <c r="N300" s="93">
        <f>IFERROR(VLOOKUP($E300, V一般接種!$A:$G, N$4, FALSE), 0)</f>
        <v>665842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543890</v>
      </c>
      <c r="C301" s="109">
        <f>IF(COUNTIF($A$7:$A301, $A301)&gt;1, 0, IF($E301="", "", I301+J301+M301+N301+P301-R301))</f>
        <v>643270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274897</v>
      </c>
      <c r="L301" s="92">
        <f>IFERROR(VLOOKUP($E301, V一般接種!$A:$G, L$4, FALSE), 0)</f>
        <v>224796</v>
      </c>
      <c r="M301" s="92">
        <f>IFERROR(VLOOKUP($E301, V一般接種!$A:$G, M$4, FALSE), 0)</f>
        <v>0</v>
      </c>
      <c r="N301" s="93">
        <f>IFERROR(VLOOKUP($E301, V一般接種!$A:$G, N$4, FALSE), 0)</f>
        <v>575299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274897</v>
      </c>
      <c r="L302" s="92">
        <f>IFERROR(VLOOKUP($E302, V一般接種!$A:$G, L$4, FALSE), 0)</f>
        <v>224796</v>
      </c>
      <c r="M302" s="92">
        <f>IFERROR(VLOOKUP($E302, V一般接種!$A:$G, M$4, FALSE), 0)</f>
        <v>0</v>
      </c>
      <c r="N302" s="93">
        <f>IFERROR(VLOOKUP($E302, V一般接種!$A:$G, N$4, FALSE), 0)</f>
        <v>575299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274897</v>
      </c>
      <c r="L303" s="92">
        <f>IFERROR(VLOOKUP($E303, V一般接種!$A:$G, L$4, FALSE), 0)</f>
        <v>224796</v>
      </c>
      <c r="M303" s="92">
        <f>IFERROR(VLOOKUP($E303, V一般接種!$A:$G, M$4, FALSE), 0)</f>
        <v>0</v>
      </c>
      <c r="N303" s="93">
        <f>IFERROR(VLOOKUP($E303, V一般接種!$A:$G, N$4, FALSE), 0)</f>
        <v>575299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816827</v>
      </c>
      <c r="C304" s="109">
        <f>IF(COUNTIF($A$7:$A304, $A304)&gt;1, 0, IF($E304="", "", I304+J304+M304+N304+P304-R304))</f>
        <v>659610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537263</v>
      </c>
      <c r="L304" s="92">
        <f>IFERROR(VLOOKUP($E304, V一般接種!$A:$G, L$4, FALSE), 0)</f>
        <v>239033</v>
      </c>
      <c r="M304" s="92">
        <f>IFERROR(VLOOKUP($E304, V一般接種!$A:$G, M$4, FALSE), 0)</f>
        <v>0</v>
      </c>
      <c r="N304" s="93">
        <f>IFERROR(VLOOKUP($E304, V一般接種!$A:$G, N$4, FALSE), 0)</f>
        <v>626570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537263</v>
      </c>
      <c r="L305" s="92">
        <f>IFERROR(VLOOKUP($E305, V一般接種!$A:$G, L$4, FALSE), 0)</f>
        <v>239033</v>
      </c>
      <c r="M305" s="92">
        <f>IFERROR(VLOOKUP($E305, V一般接種!$A:$G, M$4, FALSE), 0)</f>
        <v>0</v>
      </c>
      <c r="N305" s="93">
        <f>IFERROR(VLOOKUP($E305, V一般接種!$A:$G, N$4, FALSE), 0)</f>
        <v>626570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537263</v>
      </c>
      <c r="L306" s="92">
        <f>IFERROR(VLOOKUP($E306, V一般接種!$A:$G, L$4, FALSE), 0)</f>
        <v>239033</v>
      </c>
      <c r="M306" s="92">
        <f>IFERROR(VLOOKUP($E306, V一般接種!$A:$G, M$4, FALSE), 0)</f>
        <v>0</v>
      </c>
      <c r="N306" s="93">
        <f>IFERROR(VLOOKUP($E306, V一般接種!$A:$G, N$4, FALSE), 0)</f>
        <v>626570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748228</v>
      </c>
      <c r="C307" s="109">
        <f>IF(COUNTIF($A$7:$A307, $A307)&gt;1, 0, IF($E307="", "", I307+J307+M307+N307+P307-R307))</f>
        <v>706746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500184</v>
      </c>
      <c r="L307" s="92">
        <f>IFERROR(VLOOKUP($E307, V一般接種!$A:$G, L$4, FALSE), 0)</f>
        <v>244054</v>
      </c>
      <c r="M307" s="92">
        <f>IFERROR(VLOOKUP($E307, V一般接種!$A:$G, M$4, FALSE), 0)</f>
        <v>0</v>
      </c>
      <c r="N307" s="93">
        <f>IFERROR(VLOOKUP($E307, V一般接種!$A:$G, N$4, FALSE), 0)</f>
        <v>663870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500184</v>
      </c>
      <c r="L308" s="92">
        <f>IFERROR(VLOOKUP($E308, V一般接種!$A:$G, L$4, FALSE), 0)</f>
        <v>244054</v>
      </c>
      <c r="M308" s="92">
        <f>IFERROR(VLOOKUP($E308, V一般接種!$A:$G, M$4, FALSE), 0)</f>
        <v>0</v>
      </c>
      <c r="N308" s="93">
        <f>IFERROR(VLOOKUP($E308, V一般接種!$A:$G, N$4, FALSE), 0)</f>
        <v>663870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500184</v>
      </c>
      <c r="L309" s="92">
        <f>IFERROR(VLOOKUP($E309, V一般接種!$A:$G, L$4, FALSE), 0)</f>
        <v>244054</v>
      </c>
      <c r="M309" s="92">
        <f>IFERROR(VLOOKUP($E309, V一般接種!$A:$G, M$4, FALSE), 0)</f>
        <v>0</v>
      </c>
      <c r="N309" s="93">
        <f>IFERROR(VLOOKUP($E309, V一般接種!$A:$G, N$4, FALSE), 0)</f>
        <v>663870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323668</v>
      </c>
      <c r="C310" s="109">
        <f>IF(COUNTIF($A$7:$A310, $A310)&gt;1, 0, IF($E310="", "", I310+J310+M310+N310+P310-R310))</f>
        <v>279794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188312</v>
      </c>
      <c r="L310" s="92">
        <f>IFERROR(VLOOKUP($E310, V一般接種!$A:$G, L$4, FALSE), 0)</f>
        <v>135356</v>
      </c>
      <c r="M310" s="92">
        <f>IFERROR(VLOOKUP($E310, V一般接種!$A:$G, M$4, FALSE), 0)</f>
        <v>0</v>
      </c>
      <c r="N310" s="93">
        <f>IFERROR(VLOOKUP($E310, V一般接種!$A:$G, N$4, FALSE), 0)</f>
        <v>279794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188312</v>
      </c>
      <c r="L311" s="92">
        <f>IFERROR(VLOOKUP($E311, V一般接種!$A:$G, L$4, FALSE), 0)</f>
        <v>135356</v>
      </c>
      <c r="M311" s="92">
        <f>IFERROR(VLOOKUP($E311, V一般接種!$A:$G, M$4, FALSE), 0)</f>
        <v>0</v>
      </c>
      <c r="N311" s="93">
        <f>IFERROR(VLOOKUP($E311, V一般接種!$A:$G, N$4, FALSE), 0)</f>
        <v>279794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188312</v>
      </c>
      <c r="L312" s="92">
        <f>IFERROR(VLOOKUP($E312, V一般接種!$A:$G, L$4, FALSE), 0)</f>
        <v>135356</v>
      </c>
      <c r="M312" s="92">
        <f>IFERROR(VLOOKUP($E312, V一般接種!$A:$G, M$4, FALSE), 0)</f>
        <v>0</v>
      </c>
      <c r="N312" s="93">
        <f>IFERROR(VLOOKUP($E312, V一般接種!$A:$G, N$4, FALSE), 0)</f>
        <v>279794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252984</v>
      </c>
      <c r="C313" s="109">
        <f>IF(COUNTIF($A$7:$A313, $A313)&gt;1, 0, IF($E313="", "", I313+J313+M313+N313+P313-R313))</f>
        <v>199638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128380</v>
      </c>
      <c r="L313" s="92">
        <f>IFERROR(VLOOKUP($E313, V一般接種!$A:$G, L$4, FALSE), 0)</f>
        <v>124604</v>
      </c>
      <c r="M313" s="92">
        <f>IFERROR(VLOOKUP($E313, V一般接種!$A:$G, M$4, FALSE), 0)</f>
        <v>0</v>
      </c>
      <c r="N313" s="93">
        <f>IFERROR(VLOOKUP($E313, V一般接種!$A:$G, N$4, FALSE), 0)</f>
        <v>199638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128380</v>
      </c>
      <c r="L314" s="92">
        <f>IFERROR(VLOOKUP($E314, V一般接種!$A:$G, L$4, FALSE), 0)</f>
        <v>124604</v>
      </c>
      <c r="M314" s="92">
        <f>IFERROR(VLOOKUP($E314, V一般接種!$A:$G, M$4, FALSE), 0)</f>
        <v>0</v>
      </c>
      <c r="N314" s="93">
        <f>IFERROR(VLOOKUP($E314, V一般接種!$A:$G, N$4, FALSE), 0)</f>
        <v>199638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128380</v>
      </c>
      <c r="L315" s="92">
        <f>IFERROR(VLOOKUP($E315, V一般接種!$A:$G, L$4, FALSE), 0)</f>
        <v>124604</v>
      </c>
      <c r="M315" s="92">
        <f>IFERROR(VLOOKUP($E315, V一般接種!$A:$G, M$4, FALSE), 0)</f>
        <v>0</v>
      </c>
      <c r="N315" s="93">
        <f>IFERROR(VLOOKUP($E315, V一般接種!$A:$G, N$4, FALSE), 0)</f>
        <v>199638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466241</v>
      </c>
      <c r="C316" s="109">
        <f>IF(COUNTIF($A$7:$A316, $A316)&gt;1, 0, IF($E316="", "", I316+J316+M316+N316+P316-R316))</f>
        <v>749336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304309</v>
      </c>
      <c r="L316" s="92">
        <f>IFERROR(VLOOKUP($E316, V一般接種!$A:$G, L$4, FALSE), 0)</f>
        <v>161932</v>
      </c>
      <c r="M316" s="92">
        <f>IFERROR(VLOOKUP($E316, V一般接種!$A:$G, M$4, FALSE), 0)</f>
        <v>0</v>
      </c>
      <c r="N316" s="93">
        <f>IFERROR(VLOOKUP($E316, V一般接種!$A:$G, N$4, FALSE), 0)</f>
        <v>749336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304309</v>
      </c>
      <c r="L317" s="92">
        <f>IFERROR(VLOOKUP($E317, V一般接種!$A:$G, L$4, FALSE), 0)</f>
        <v>161932</v>
      </c>
      <c r="M317" s="92">
        <f>IFERROR(VLOOKUP($E317, V一般接種!$A:$G, M$4, FALSE), 0)</f>
        <v>0</v>
      </c>
      <c r="N317" s="93">
        <f>IFERROR(VLOOKUP($E317, V一般接種!$A:$G, N$4, FALSE), 0)</f>
        <v>749336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304309</v>
      </c>
      <c r="L318" s="92">
        <f>IFERROR(VLOOKUP($E318, V一般接種!$A:$G, L$4, FALSE), 0)</f>
        <v>161932</v>
      </c>
      <c r="M318" s="92">
        <f>IFERROR(VLOOKUP($E318, V一般接種!$A:$G, M$4, FALSE), 0)</f>
        <v>0</v>
      </c>
      <c r="N318" s="93">
        <f>IFERROR(VLOOKUP($E318, V一般接種!$A:$G, N$4, FALSE), 0)</f>
        <v>749336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420345</v>
      </c>
      <c r="C319" s="109">
        <f>IF(COUNTIF($A$7:$A319, $A319)&gt;1, 0, IF($E319="", "", I319+J319+M319+N319+P319-R319))</f>
        <v>692387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272753</v>
      </c>
      <c r="L319" s="92">
        <f>IFERROR(VLOOKUP($E319, V一般接種!$A:$G, L$4, FALSE), 0)</f>
        <v>147592</v>
      </c>
      <c r="M319" s="92">
        <f>IFERROR(VLOOKUP($E319, V一般接種!$A:$G, M$4, FALSE), 0)</f>
        <v>0</v>
      </c>
      <c r="N319" s="93">
        <f>IFERROR(VLOOKUP($E319, V一般接種!$A:$G, N$4, FALSE), 0)</f>
        <v>692387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272753</v>
      </c>
      <c r="L320" s="92">
        <f>IFERROR(VLOOKUP($E320, V一般接種!$A:$G, L$4, FALSE), 0)</f>
        <v>147592</v>
      </c>
      <c r="M320" s="92">
        <f>IFERROR(VLOOKUP($E320, V一般接種!$A:$G, M$4, FALSE), 0)</f>
        <v>0</v>
      </c>
      <c r="N320" s="93">
        <f>IFERROR(VLOOKUP($E320, V一般接種!$A:$G, N$4, FALSE), 0)</f>
        <v>692387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272753</v>
      </c>
      <c r="L321" s="92">
        <f>IFERROR(VLOOKUP($E321, V一般接種!$A:$G, L$4, FALSE), 0)</f>
        <v>147592</v>
      </c>
      <c r="M321" s="92">
        <f>IFERROR(VLOOKUP($E321, V一般接種!$A:$G, M$4, FALSE), 0)</f>
        <v>0</v>
      </c>
      <c r="N321" s="93">
        <f>IFERROR(VLOOKUP($E321, V一般接種!$A:$G, N$4, FALSE), 0)</f>
        <v>692387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585438</v>
      </c>
      <c r="C322" s="109">
        <f>IF(COUNTIF($A$7:$A322, $A322)&gt;1, 0, IF($E322="", "", I322+J322+M322+N322+P322-R322))</f>
        <v>787221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370860</v>
      </c>
      <c r="L322" s="92">
        <f>IFERROR(VLOOKUP($E322, V一般接種!$A:$G, L$4, FALSE), 0)</f>
        <v>188348</v>
      </c>
      <c r="M322" s="92">
        <f>IFERROR(VLOOKUP($E322, V一般接種!$A:$G, M$4, FALSE), 0)</f>
        <v>0</v>
      </c>
      <c r="N322" s="93">
        <f>IFERROR(VLOOKUP($E322, V一般接種!$A:$G, N$4, FALSE), 0)</f>
        <v>744306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370860</v>
      </c>
      <c r="L323" s="92">
        <f>IFERROR(VLOOKUP($E323, V一般接種!$A:$G, L$4, FALSE), 0)</f>
        <v>188348</v>
      </c>
      <c r="M323" s="92">
        <f>IFERROR(VLOOKUP($E323, V一般接種!$A:$G, M$4, FALSE), 0)</f>
        <v>0</v>
      </c>
      <c r="N323" s="93">
        <f>IFERROR(VLOOKUP($E323, V一般接種!$A:$G, N$4, FALSE), 0)</f>
        <v>744306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370860</v>
      </c>
      <c r="L324" s="92">
        <f>IFERROR(VLOOKUP($E324, V一般接種!$A:$G, L$4, FALSE), 0)</f>
        <v>188348</v>
      </c>
      <c r="M324" s="92">
        <f>IFERROR(VLOOKUP($E324, V一般接種!$A:$G, M$4, FALSE), 0)</f>
        <v>0</v>
      </c>
      <c r="N324" s="93">
        <f>IFERROR(VLOOKUP($E324, V一般接種!$A:$G, N$4, FALSE), 0)</f>
        <v>744306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625538</v>
      </c>
      <c r="C325" s="109">
        <f>IF(COUNTIF($A$7:$A325, $A325)&gt;1, 0, IF($E325="", "", I325+J325+M325+N325+P325-R325))</f>
        <v>787839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440130</v>
      </c>
      <c r="L325" s="92">
        <f>IFERROR(VLOOKUP($E325, V一般接種!$A:$G, L$4, FALSE), 0)</f>
        <v>168885</v>
      </c>
      <c r="M325" s="92">
        <f>IFERROR(VLOOKUP($E325, V一般接種!$A:$G, M$4, FALSE), 0)</f>
        <v>0</v>
      </c>
      <c r="N325" s="93">
        <f>IFERROR(VLOOKUP($E325, V一般接種!$A:$G, N$4, FALSE), 0)</f>
        <v>761641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440130</v>
      </c>
      <c r="L326" s="92">
        <f>IFERROR(VLOOKUP($E326, V一般接種!$A:$G, L$4, FALSE), 0)</f>
        <v>168885</v>
      </c>
      <c r="M326" s="92">
        <f>IFERROR(VLOOKUP($E326, V一般接種!$A:$G, M$4, FALSE), 0)</f>
        <v>0</v>
      </c>
      <c r="N326" s="93">
        <f>IFERROR(VLOOKUP($E326, V一般接種!$A:$G, N$4, FALSE), 0)</f>
        <v>761641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440130</v>
      </c>
      <c r="L327" s="92">
        <f>IFERROR(VLOOKUP($E327, V一般接種!$A:$G, L$4, FALSE), 0)</f>
        <v>168885</v>
      </c>
      <c r="M327" s="92">
        <f>IFERROR(VLOOKUP($E327, V一般接種!$A:$G, M$4, FALSE), 0)</f>
        <v>0</v>
      </c>
      <c r="N327" s="93">
        <f>IFERROR(VLOOKUP($E327, V一般接種!$A:$G, N$4, FALSE), 0)</f>
        <v>761641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613854</v>
      </c>
      <c r="C328" s="109">
        <f>IF(COUNTIF($A$7:$A328, $A328)&gt;1, 0, IF($E328="", "", I328+J328+M328+N328+P328-R328))</f>
        <v>794192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434386</v>
      </c>
      <c r="L328" s="92">
        <f>IFERROR(VLOOKUP($E328, V一般接種!$A:$G, L$4, FALSE), 0)</f>
        <v>167668</v>
      </c>
      <c r="M328" s="92">
        <f>IFERROR(VLOOKUP($E328, V一般接種!$A:$G, M$4, FALSE), 0)</f>
        <v>0</v>
      </c>
      <c r="N328" s="93">
        <f>IFERROR(VLOOKUP($E328, V一般接種!$A:$G, N$4, FALSE), 0)</f>
        <v>775745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434386</v>
      </c>
      <c r="L329" s="92">
        <f>IFERROR(VLOOKUP($E329, V一般接種!$A:$G, L$4, FALSE), 0)</f>
        <v>167668</v>
      </c>
      <c r="M329" s="92">
        <f>IFERROR(VLOOKUP($E329, V一般接種!$A:$G, M$4, FALSE), 0)</f>
        <v>0</v>
      </c>
      <c r="N329" s="93">
        <f>IFERROR(VLOOKUP($E329, V一般接種!$A:$G, N$4, FALSE), 0)</f>
        <v>775745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434386</v>
      </c>
      <c r="L330" s="92">
        <f>IFERROR(VLOOKUP($E330, V一般接種!$A:$G, L$4, FALSE), 0)</f>
        <v>167668</v>
      </c>
      <c r="M330" s="92">
        <f>IFERROR(VLOOKUP($E330, V一般接種!$A:$G, M$4, FALSE), 0)</f>
        <v>0</v>
      </c>
      <c r="N330" s="93">
        <f>IFERROR(VLOOKUP($E330, V一般接種!$A:$G, N$4, FALSE), 0)</f>
        <v>775745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615796</v>
      </c>
      <c r="C331" s="109">
        <f>IF(COUNTIF($A$7:$A331, $A331)&gt;1, 0, IF($E331="", "", I331+J331+M331+N331+P331-R331))</f>
        <v>780543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433661</v>
      </c>
      <c r="L331" s="92">
        <f>IFERROR(VLOOKUP($E331, V一般接種!$A:$G, L$4, FALSE), 0)</f>
        <v>173038</v>
      </c>
      <c r="M331" s="92">
        <f>IFERROR(VLOOKUP($E331, V一般接種!$A:$G, M$4, FALSE), 0)</f>
        <v>0</v>
      </c>
      <c r="N331" s="93">
        <f>IFERROR(VLOOKUP($E331, V一般接種!$A:$G, N$4, FALSE), 0)</f>
        <v>759268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433661</v>
      </c>
      <c r="L332" s="92">
        <f>IFERROR(VLOOKUP($E332, V一般接種!$A:$G, L$4, FALSE), 0)</f>
        <v>173038</v>
      </c>
      <c r="M332" s="92">
        <f>IFERROR(VLOOKUP($E332, V一般接種!$A:$G, M$4, FALSE), 0)</f>
        <v>0</v>
      </c>
      <c r="N332" s="93">
        <f>IFERROR(VLOOKUP($E332, V一般接種!$A:$G, N$4, FALSE), 0)</f>
        <v>759268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433661</v>
      </c>
      <c r="L333" s="92">
        <f>IFERROR(VLOOKUP($E333, V一般接種!$A:$G, L$4, FALSE), 0)</f>
        <v>173038</v>
      </c>
      <c r="M333" s="92">
        <f>IFERROR(VLOOKUP($E333, V一般接種!$A:$G, M$4, FALSE), 0)</f>
        <v>0</v>
      </c>
      <c r="N333" s="93">
        <f>IFERROR(VLOOKUP($E333, V一般接種!$A:$G, N$4, FALSE), 0)</f>
        <v>759268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646602</v>
      </c>
      <c r="C334" s="109">
        <f>IF(COUNTIF($A$7:$A334, $A334)&gt;1, 0, IF($E334="", "", I334+J334+M334+N334+P334-R334))</f>
        <v>787674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463673</v>
      </c>
      <c r="L334" s="92">
        <f>IFERROR(VLOOKUP($E334, V一般接種!$A:$G, L$4, FALSE), 0)</f>
        <v>171469</v>
      </c>
      <c r="M334" s="92">
        <f>IFERROR(VLOOKUP($E334, V一般接種!$A:$G, M$4, FALSE), 0)</f>
        <v>0</v>
      </c>
      <c r="N334" s="93">
        <f>IFERROR(VLOOKUP($E334, V一般接種!$A:$G, N$4, FALSE), 0)</f>
        <v>758546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463673</v>
      </c>
      <c r="L335" s="92">
        <f>IFERROR(VLOOKUP($E335, V一般接種!$A:$G, L$4, FALSE), 0)</f>
        <v>171469</v>
      </c>
      <c r="M335" s="92">
        <f>IFERROR(VLOOKUP($E335, V一般接種!$A:$G, M$4, FALSE), 0)</f>
        <v>0</v>
      </c>
      <c r="N335" s="93">
        <f>IFERROR(VLOOKUP($E335, V一般接種!$A:$G, N$4, FALSE), 0)</f>
        <v>758546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463673</v>
      </c>
      <c r="L336" s="92">
        <f>IFERROR(VLOOKUP($E336, V一般接種!$A:$G, L$4, FALSE), 0)</f>
        <v>171469</v>
      </c>
      <c r="M336" s="92">
        <f>IFERROR(VLOOKUP($E336, V一般接種!$A:$G, M$4, FALSE), 0)</f>
        <v>0</v>
      </c>
      <c r="N336" s="93">
        <f>IFERROR(VLOOKUP($E336, V一般接種!$A:$G, N$4, FALSE), 0)</f>
        <v>758546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641511</v>
      </c>
      <c r="C337" s="109">
        <f>IF(COUNTIF($A$7:$A337, $A337)&gt;1, 0, IF($E337="", "", I337+J337+M337+N337+P337-R337))</f>
        <v>805331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503888</v>
      </c>
      <c r="L337" s="92">
        <f>IFERROR(VLOOKUP($E337, V一般接種!$A:$G, L$4, FALSE), 0)</f>
        <v>137623</v>
      </c>
      <c r="M337" s="92">
        <f>IFERROR(VLOOKUP($E337, V一般接種!$A:$G, M$4, FALSE), 0)</f>
        <v>0</v>
      </c>
      <c r="N337" s="93">
        <f>IFERROR(VLOOKUP($E337, V一般接種!$A:$G, N$4, FALSE), 0)</f>
        <v>805331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503888</v>
      </c>
      <c r="L338" s="92">
        <f>IFERROR(VLOOKUP($E338, V一般接種!$A:$G, L$4, FALSE), 0)</f>
        <v>137623</v>
      </c>
      <c r="M338" s="92">
        <f>IFERROR(VLOOKUP($E338, V一般接種!$A:$G, M$4, FALSE), 0)</f>
        <v>0</v>
      </c>
      <c r="N338" s="93">
        <f>IFERROR(VLOOKUP($E338, V一般接種!$A:$G, N$4, FALSE), 0)</f>
        <v>805331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503888</v>
      </c>
      <c r="L339" s="92">
        <f>IFERROR(VLOOKUP($E339, V一般接種!$A:$G, L$4, FALSE), 0)</f>
        <v>137623</v>
      </c>
      <c r="M339" s="92">
        <f>IFERROR(VLOOKUP($E339, V一般接種!$A:$G, M$4, FALSE), 0)</f>
        <v>0</v>
      </c>
      <c r="N339" s="93">
        <f>IFERROR(VLOOKUP($E339, V一般接種!$A:$G, N$4, FALSE), 0)</f>
        <v>805331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5015564</v>
      </c>
      <c r="C340" s="109">
        <f>IF(COUNTIF($A$7:$A340, $A340)&gt;1, 0, IF($E340="", "", I340+J340+M340+N340+P340-R340))</f>
        <v>1706337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437501</v>
      </c>
      <c r="L340" s="92">
        <f>IFERROR(VLOOKUP($E340, V一般接種!$A:$G, L$4, FALSE), 0)</f>
        <v>123693</v>
      </c>
      <c r="M340" s="92">
        <f>IFERROR(VLOOKUP($E340, V一般接種!$A:$G, M$4, FALSE), 0)</f>
        <v>0</v>
      </c>
      <c r="N340" s="93">
        <f>IFERROR(VLOOKUP($E340, V一般接種!$A:$G, N$4, FALSE), 0)</f>
        <v>545319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437501</v>
      </c>
      <c r="L341" s="92">
        <f>IFERROR(VLOOKUP($E341, V一般接種!$A:$G, L$4, FALSE), 0)</f>
        <v>123693</v>
      </c>
      <c r="M341" s="92">
        <f>IFERROR(VLOOKUP($E341, V一般接種!$A:$G, M$4, FALSE), 0)</f>
        <v>0</v>
      </c>
      <c r="N341" s="93">
        <f>IFERROR(VLOOKUP($E341, V一般接種!$A:$G, N$4, FALSE), 0)</f>
        <v>545319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437501</v>
      </c>
      <c r="L342" s="92">
        <f>IFERROR(VLOOKUP($E342, V一般接種!$A:$G, L$4, FALSE), 0)</f>
        <v>123693</v>
      </c>
      <c r="M342" s="92">
        <f>IFERROR(VLOOKUP($E342, V一般接種!$A:$G, M$4, FALSE), 0)</f>
        <v>0</v>
      </c>
      <c r="N342" s="93">
        <f>IFERROR(VLOOKUP($E342, V一般接種!$A:$G, N$4, FALSE), 0)</f>
        <v>545319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570227</v>
      </c>
      <c r="C343" s="109">
        <f>IF(COUNTIF($A$7:$A343, $A343)&gt;1, 0, IF($E343="", "", I343+J343+M343+N343+P343-R343))</f>
        <v>574051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442997</v>
      </c>
      <c r="L343" s="92">
        <f>IFERROR(VLOOKUP($E343, V一般接種!$A:$G, L$4, FALSE), 0)</f>
        <v>127230</v>
      </c>
      <c r="M343" s="92">
        <f>IFERROR(VLOOKUP($E343, V一般接種!$A:$G, M$4, FALSE), 0)</f>
        <v>0</v>
      </c>
      <c r="N343" s="93">
        <f>IFERROR(VLOOKUP($E343, V一般接種!$A:$G, N$4, FALSE), 0)</f>
        <v>574051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442997</v>
      </c>
      <c r="L344" s="92">
        <f>IFERROR(VLOOKUP($E344, V一般接種!$A:$G, L$4, FALSE), 0)</f>
        <v>127230</v>
      </c>
      <c r="M344" s="92">
        <f>IFERROR(VLOOKUP($E344, V一般接種!$A:$G, M$4, FALSE), 0)</f>
        <v>0</v>
      </c>
      <c r="N344" s="93">
        <f>IFERROR(VLOOKUP($E344, V一般接種!$A:$G, N$4, FALSE), 0)</f>
        <v>574051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442997</v>
      </c>
      <c r="L345" s="92">
        <f>IFERROR(VLOOKUP($E345, V一般接種!$A:$G, L$4, FALSE), 0)</f>
        <v>127230</v>
      </c>
      <c r="M345" s="92">
        <f>IFERROR(VLOOKUP($E345, V一般接種!$A:$G, M$4, FALSE), 0)</f>
        <v>0</v>
      </c>
      <c r="N345" s="93">
        <f>IFERROR(VLOOKUP($E345, V一般接種!$A:$G, N$4, FALSE), 0)</f>
        <v>574051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587886</v>
      </c>
      <c r="C346" s="109">
        <f>IF(COUNTIF($A$7:$A346, $A346)&gt;1, 0, IF($E346="", "", I346+J346+M346+N346+P346-R346))</f>
        <v>611052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465522</v>
      </c>
      <c r="L346" s="92">
        <f>IFERROR(VLOOKUP($E346, V一般接種!$A:$G, L$4, FALSE), 0)</f>
        <v>122364</v>
      </c>
      <c r="M346" s="92">
        <f>IFERROR(VLOOKUP($E346, V一般接種!$A:$G, M$4, FALSE), 0)</f>
        <v>0</v>
      </c>
      <c r="N346" s="93">
        <f>IFERROR(VLOOKUP($E346, V一般接種!$A:$G, N$4, FALSE), 0)</f>
        <v>611052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465522</v>
      </c>
      <c r="L347" s="92">
        <f>IFERROR(VLOOKUP($E347, V一般接種!$A:$G, L$4, FALSE), 0)</f>
        <v>122364</v>
      </c>
      <c r="M347" s="92">
        <f>IFERROR(VLOOKUP($E347, V一般接種!$A:$G, M$4, FALSE), 0)</f>
        <v>0</v>
      </c>
      <c r="N347" s="93">
        <f>IFERROR(VLOOKUP($E347, V一般接種!$A:$G, N$4, FALSE), 0)</f>
        <v>611052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465522</v>
      </c>
      <c r="L348" s="92">
        <f>IFERROR(VLOOKUP($E348, V一般接種!$A:$G, L$4, FALSE), 0)</f>
        <v>122364</v>
      </c>
      <c r="M348" s="92">
        <f>IFERROR(VLOOKUP($E348, V一般接種!$A:$G, M$4, FALSE), 0)</f>
        <v>0</v>
      </c>
      <c r="N348" s="93">
        <f>IFERROR(VLOOKUP($E348, V一般接種!$A:$G, N$4, FALSE), 0)</f>
        <v>611052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575757</v>
      </c>
      <c r="C349" s="109">
        <f>IF(COUNTIF($A$7:$A349, $A349)&gt;1, 0, IF($E349="", "", I349+J349+M349+N349+P349-R349))</f>
        <v>604454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460745</v>
      </c>
      <c r="L349" s="92">
        <f>IFERROR(VLOOKUP($E349, V一般接種!$A:$G, L$4, FALSE), 0)</f>
        <v>115012</v>
      </c>
      <c r="M349" s="92">
        <f>IFERROR(VLOOKUP($E349, V一般接種!$A:$G, M$4, FALSE), 0)</f>
        <v>0</v>
      </c>
      <c r="N349" s="93">
        <f>IFERROR(VLOOKUP($E349, V一般接種!$A:$G, N$4, FALSE), 0)</f>
        <v>604454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460745</v>
      </c>
      <c r="L350" s="92">
        <f>IFERROR(VLOOKUP($E350, V一般接種!$A:$G, L$4, FALSE), 0)</f>
        <v>115012</v>
      </c>
      <c r="M350" s="92">
        <f>IFERROR(VLOOKUP($E350, V一般接種!$A:$G, M$4, FALSE), 0)</f>
        <v>0</v>
      </c>
      <c r="N350" s="93">
        <f>IFERROR(VLOOKUP($E350, V一般接種!$A:$G, N$4, FALSE), 0)</f>
        <v>604454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460745</v>
      </c>
      <c r="L351" s="92">
        <f>IFERROR(VLOOKUP($E351, V一般接種!$A:$G, L$4, FALSE), 0)</f>
        <v>115012</v>
      </c>
      <c r="M351" s="92">
        <f>IFERROR(VLOOKUP($E351, V一般接種!$A:$G, M$4, FALSE), 0)</f>
        <v>0</v>
      </c>
      <c r="N351" s="93">
        <f>IFERROR(VLOOKUP($E351, V一般接種!$A:$G, N$4, FALSE), 0)</f>
        <v>604454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563274</v>
      </c>
      <c r="C352" s="109">
        <f>IF(COUNTIF($A$7:$A352, $A352)&gt;1, 0, IF($E352="", "", I352+J352+M352+N352+P352-R352))</f>
        <v>593309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446145</v>
      </c>
      <c r="L352" s="92">
        <f>IFERROR(VLOOKUP($E352, V一般接種!$A:$G, L$4, FALSE), 0)</f>
        <v>117129</v>
      </c>
      <c r="M352" s="92">
        <f>IFERROR(VLOOKUP($E352, V一般接種!$A:$G, M$4, FALSE), 0)</f>
        <v>0</v>
      </c>
      <c r="N352" s="93">
        <f>IFERROR(VLOOKUP($E352, V一般接種!$A:$G, N$4, FALSE), 0)</f>
        <v>593309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446145</v>
      </c>
      <c r="L353" s="92">
        <f>IFERROR(VLOOKUP($E353, V一般接種!$A:$G, L$4, FALSE), 0)</f>
        <v>117129</v>
      </c>
      <c r="M353" s="92">
        <f>IFERROR(VLOOKUP($E353, V一般接種!$A:$G, M$4, FALSE), 0)</f>
        <v>0</v>
      </c>
      <c r="N353" s="93">
        <f>IFERROR(VLOOKUP($E353, V一般接種!$A:$G, N$4, FALSE), 0)</f>
        <v>593309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446145</v>
      </c>
      <c r="L354" s="92">
        <f>IFERROR(VLOOKUP($E354, V一般接種!$A:$G, L$4, FALSE), 0)</f>
        <v>117129</v>
      </c>
      <c r="M354" s="92">
        <f>IFERROR(VLOOKUP($E354, V一般接種!$A:$G, M$4, FALSE), 0)</f>
        <v>0</v>
      </c>
      <c r="N354" s="93">
        <f>IFERROR(VLOOKUP($E354, V一般接種!$A:$G, N$4, FALSE), 0)</f>
        <v>593309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583553</v>
      </c>
      <c r="C355" s="109">
        <f>IF(COUNTIF($A$7:$A355, $A355)&gt;1, 0, IF($E355="", "", I355+J355+M355+N355+P355-R355))</f>
        <v>629221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474079</v>
      </c>
      <c r="L355" s="92">
        <f>IFERROR(VLOOKUP($E355, V一般接種!$A:$G, L$4, FALSE), 0)</f>
        <v>109474</v>
      </c>
      <c r="M355" s="92">
        <f>IFERROR(VLOOKUP($E355, V一般接種!$A:$G, M$4, FALSE), 0)</f>
        <v>0</v>
      </c>
      <c r="N355" s="93">
        <f>IFERROR(VLOOKUP($E355, V一般接種!$A:$G, N$4, FALSE), 0)</f>
        <v>629221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474079</v>
      </c>
      <c r="L356" s="92">
        <f>IFERROR(VLOOKUP($E356, V一般接種!$A:$G, L$4, FALSE), 0)</f>
        <v>109474</v>
      </c>
      <c r="M356" s="92">
        <f>IFERROR(VLOOKUP($E356, V一般接種!$A:$G, M$4, FALSE), 0)</f>
        <v>0</v>
      </c>
      <c r="N356" s="93">
        <f>IFERROR(VLOOKUP($E356, V一般接種!$A:$G, N$4, FALSE), 0)</f>
        <v>629221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474079</v>
      </c>
      <c r="L357" s="92">
        <f>IFERROR(VLOOKUP($E357, V一般接種!$A:$G, L$4, FALSE), 0)</f>
        <v>109474</v>
      </c>
      <c r="M357" s="92">
        <f>IFERROR(VLOOKUP($E357, V一般接種!$A:$G, M$4, FALSE), 0)</f>
        <v>0</v>
      </c>
      <c r="N357" s="93">
        <f>IFERROR(VLOOKUP($E357, V一般接種!$A:$G, N$4, FALSE), 0)</f>
        <v>629221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699750</v>
      </c>
      <c r="C358" s="109">
        <f>IF(COUNTIF($A$7:$A358, $A358)&gt;1, 0, IF($E358="", "", I358+J358+M358+N358+P358-R358))</f>
        <v>641191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589510</v>
      </c>
      <c r="L358" s="92">
        <f>IFERROR(VLOOKUP($E358, V一般接種!$A:$G, L$4, FALSE), 0)</f>
        <v>110240</v>
      </c>
      <c r="M358" s="92">
        <f>IFERROR(VLOOKUP($E358, V一般接種!$A:$G, M$4, FALSE), 0)</f>
        <v>0</v>
      </c>
      <c r="N358" s="93">
        <f>IFERROR(VLOOKUP($E358, V一般接種!$A:$G, N$4, FALSE), 0)</f>
        <v>641191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589510</v>
      </c>
      <c r="L359" s="92">
        <f>IFERROR(VLOOKUP($E359, V一般接種!$A:$G, L$4, FALSE), 0)</f>
        <v>110240</v>
      </c>
      <c r="M359" s="92">
        <f>IFERROR(VLOOKUP($E359, V一般接種!$A:$G, M$4, FALSE), 0)</f>
        <v>0</v>
      </c>
      <c r="N359" s="93">
        <f>IFERROR(VLOOKUP($E359, V一般接種!$A:$G, N$4, FALSE), 0)</f>
        <v>641191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589510</v>
      </c>
      <c r="L360" s="92">
        <f>IFERROR(VLOOKUP($E360, V一般接種!$A:$G, L$4, FALSE), 0)</f>
        <v>110240</v>
      </c>
      <c r="M360" s="92">
        <f>IFERROR(VLOOKUP($E360, V一般接種!$A:$G, M$4, FALSE), 0)</f>
        <v>0</v>
      </c>
      <c r="N360" s="93">
        <f>IFERROR(VLOOKUP($E360, V一般接種!$A:$G, N$4, FALSE), 0)</f>
        <v>641191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4777572</v>
      </c>
      <c r="C361" s="109">
        <f>IF(COUNTIF($A$7:$A361, $A361)&gt;1, 0, IF($E361="", "", I361+J361+M361+N361+P361-R361))</f>
        <v>2337682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498016</v>
      </c>
      <c r="L361" s="92">
        <f>IFERROR(VLOOKUP($E361, V一般接種!$A:$G, L$4, FALSE), 0)</f>
        <v>112283</v>
      </c>
      <c r="M361" s="92">
        <f>IFERROR(VLOOKUP($E361, V一般接種!$A:$G, M$4, FALSE), 0)</f>
        <v>0</v>
      </c>
      <c r="N361" s="93">
        <f>IFERROR(VLOOKUP($E361, V一般接種!$A:$G, N$4, FALSE), 0)</f>
        <v>447670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498016</v>
      </c>
      <c r="L362" s="92">
        <f>IFERROR(VLOOKUP($E362, V一般接種!$A:$G, L$4, FALSE), 0)</f>
        <v>112283</v>
      </c>
      <c r="M362" s="92">
        <f>IFERROR(VLOOKUP($E362, V一般接種!$A:$G, M$4, FALSE), 0)</f>
        <v>0</v>
      </c>
      <c r="N362" s="93">
        <f>IFERROR(VLOOKUP($E362, V一般接種!$A:$G, N$4, FALSE), 0)</f>
        <v>447670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498016</v>
      </c>
      <c r="L363" s="92">
        <f>IFERROR(VLOOKUP($E363, V一般接種!$A:$G, L$4, FALSE), 0)</f>
        <v>112283</v>
      </c>
      <c r="M363" s="92">
        <f>IFERROR(VLOOKUP($E363, V一般接種!$A:$G, M$4, FALSE), 0)</f>
        <v>0</v>
      </c>
      <c r="N363" s="93">
        <f>IFERROR(VLOOKUP($E363, V一般接種!$A:$G, N$4, FALSE), 0)</f>
        <v>447670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169104</v>
      </c>
      <c r="C364" s="109">
        <f>IF(COUNTIF($A$7:$A364, $A364)&gt;1, 0, IF($E364="", "", I364+J364+M364+N364+P364-R364))</f>
        <v>103418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103654</v>
      </c>
      <c r="L364" s="92">
        <f>IFERROR(VLOOKUP($E364, V一般接種!$A:$G, L$4, FALSE), 0)</f>
        <v>65450</v>
      </c>
      <c r="M364" s="92">
        <f>IFERROR(VLOOKUP($E364, V一般接種!$A:$G, M$4, FALSE), 0)</f>
        <v>0</v>
      </c>
      <c r="N364" s="93">
        <f>IFERROR(VLOOKUP($E364, V一般接種!$A:$G, N$4, FALSE), 0)</f>
        <v>103418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103654</v>
      </c>
      <c r="L365" s="92">
        <f>IFERROR(VLOOKUP($E365, V一般接種!$A:$G, L$4, FALSE), 0)</f>
        <v>65450</v>
      </c>
      <c r="M365" s="92">
        <f>IFERROR(VLOOKUP($E365, V一般接種!$A:$G, M$4, FALSE), 0)</f>
        <v>0</v>
      </c>
      <c r="N365" s="93">
        <f>IFERROR(VLOOKUP($E365, V一般接種!$A:$G, N$4, FALSE), 0)</f>
        <v>103418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103654</v>
      </c>
      <c r="L366" s="92">
        <f>IFERROR(VLOOKUP($E366, V一般接種!$A:$G, L$4, FALSE), 0)</f>
        <v>65450</v>
      </c>
      <c r="M366" s="92">
        <f>IFERROR(VLOOKUP($E366, V一般接種!$A:$G, M$4, FALSE), 0)</f>
        <v>0</v>
      </c>
      <c r="N366" s="93">
        <f>IFERROR(VLOOKUP($E366, V一般接種!$A:$G, N$4, FALSE), 0)</f>
        <v>103418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488964</v>
      </c>
      <c r="C367" s="109">
        <f>IF(COUNTIF($A$7:$A367, $A367)&gt;1, 0, IF($E367="", "", I367+J367+M367+N367+P367-R367))</f>
        <v>585721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397962</v>
      </c>
      <c r="L367" s="92">
        <f>IFERROR(VLOOKUP($E367, V一般接種!$A:$G, L$4, FALSE), 0)</f>
        <v>91002</v>
      </c>
      <c r="M367" s="92">
        <f>IFERROR(VLOOKUP($E367, V一般接種!$A:$G, M$4, FALSE), 0)</f>
        <v>0</v>
      </c>
      <c r="N367" s="93">
        <f>IFERROR(VLOOKUP($E367, V一般接種!$A:$G, N$4, FALSE), 0)</f>
        <v>585721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397962</v>
      </c>
      <c r="L368" s="92">
        <f>IFERROR(VLOOKUP($E368, V一般接種!$A:$G, L$4, FALSE), 0)</f>
        <v>91002</v>
      </c>
      <c r="M368" s="92">
        <f>IFERROR(VLOOKUP($E368, V一般接種!$A:$G, M$4, FALSE), 0)</f>
        <v>0</v>
      </c>
      <c r="N368" s="93">
        <f>IFERROR(VLOOKUP($E368, V一般接種!$A:$G, N$4, FALSE), 0)</f>
        <v>585721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397962</v>
      </c>
      <c r="L369" s="92">
        <f>IFERROR(VLOOKUP($E369, V一般接種!$A:$G, L$4, FALSE), 0)</f>
        <v>91002</v>
      </c>
      <c r="M369" s="92">
        <f>IFERROR(VLOOKUP($E369, V一般接種!$A:$G, M$4, FALSE), 0)</f>
        <v>0</v>
      </c>
      <c r="N369" s="93">
        <f>IFERROR(VLOOKUP($E369, V一般接種!$A:$G, N$4, FALSE), 0)</f>
        <v>585721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498954</v>
      </c>
      <c r="C370" s="109">
        <f>IF(COUNTIF($A$7:$A370, $A370)&gt;1, 0, IF($E370="", "", I370+J370+M370+N370+P370-R370))</f>
        <v>508380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409037</v>
      </c>
      <c r="L370" s="92">
        <f>IFERROR(VLOOKUP($E370, V一般接種!$A:$G, L$4, FALSE), 0)</f>
        <v>89917</v>
      </c>
      <c r="M370" s="92">
        <f>IFERROR(VLOOKUP($E370, V一般接種!$A:$G, M$4, FALSE), 0)</f>
        <v>0</v>
      </c>
      <c r="N370" s="93">
        <f>IFERROR(VLOOKUP($E370, V一般接種!$A:$G, N$4, FALSE), 0)</f>
        <v>508380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409037</v>
      </c>
      <c r="L371" s="92">
        <f>IFERROR(VLOOKUP($E371, V一般接種!$A:$G, L$4, FALSE), 0)</f>
        <v>89917</v>
      </c>
      <c r="M371" s="92">
        <f>IFERROR(VLOOKUP($E371, V一般接種!$A:$G, M$4, FALSE), 0)</f>
        <v>0</v>
      </c>
      <c r="N371" s="93">
        <f>IFERROR(VLOOKUP($E371, V一般接種!$A:$G, N$4, FALSE), 0)</f>
        <v>508380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409037</v>
      </c>
      <c r="L372" s="92">
        <f>IFERROR(VLOOKUP($E372, V一般接種!$A:$G, L$4, FALSE), 0)</f>
        <v>89917</v>
      </c>
      <c r="M372" s="92">
        <f>IFERROR(VLOOKUP($E372, V一般接種!$A:$G, M$4, FALSE), 0)</f>
        <v>0</v>
      </c>
      <c r="N372" s="93">
        <f>IFERROR(VLOOKUP($E372, V一般接種!$A:$G, N$4, FALSE), 0)</f>
        <v>508380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492018</v>
      </c>
      <c r="C373" s="109">
        <f>IF(COUNTIF($A$7:$A373, $A373)&gt;1, 0, IF($E373="", "", I373+J373+M373+N373+P373-R373))</f>
        <v>230595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403873</v>
      </c>
      <c r="L373" s="92">
        <f>IFERROR(VLOOKUP($E373, V一般接種!$A:$G, L$4, FALSE), 0)</f>
        <v>88145</v>
      </c>
      <c r="M373" s="92">
        <f>IFERROR(VLOOKUP($E373, V一般接種!$A:$G, M$4, FALSE), 0)</f>
        <v>0</v>
      </c>
      <c r="N373" s="93">
        <f>IFERROR(VLOOKUP($E373, V一般接種!$A:$G, N$4, FALSE), 0)</f>
        <v>230595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403873</v>
      </c>
      <c r="L374" s="92">
        <f>IFERROR(VLOOKUP($E374, V一般接種!$A:$G, L$4, FALSE), 0)</f>
        <v>88145</v>
      </c>
      <c r="M374" s="92">
        <f>IFERROR(VLOOKUP($E374, V一般接種!$A:$G, M$4, FALSE), 0)</f>
        <v>0</v>
      </c>
      <c r="N374" s="93">
        <f>IFERROR(VLOOKUP($E374, V一般接種!$A:$G, N$4, FALSE), 0)</f>
        <v>230595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403873</v>
      </c>
      <c r="L375" s="92">
        <f>IFERROR(VLOOKUP($E375, V一般接種!$A:$G, L$4, FALSE), 0)</f>
        <v>88145</v>
      </c>
      <c r="M375" s="92">
        <f>IFERROR(VLOOKUP($E375, V一般接種!$A:$G, M$4, FALSE), 0)</f>
        <v>0</v>
      </c>
      <c r="N375" s="93">
        <f>IFERROR(VLOOKUP($E375, V一般接種!$A:$G, N$4, FALSE), 0)</f>
        <v>230595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345775</v>
      </c>
      <c r="C376" s="109">
        <f>IF(COUNTIF($A$7:$A376, $A376)&gt;1, 0, IF($E376="", "", I376+J376+M376+N376+P376-R376))</f>
        <v>139020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267678</v>
      </c>
      <c r="L376" s="92">
        <f>IFERROR(VLOOKUP($E376, V一般接種!$A:$G, L$4, FALSE), 0)</f>
        <v>78097</v>
      </c>
      <c r="M376" s="92">
        <f>IFERROR(VLOOKUP($E376, V一般接種!$A:$G, M$4, FALSE), 0)</f>
        <v>0</v>
      </c>
      <c r="N376" s="93">
        <f>IFERROR(VLOOKUP($E376, V一般接種!$A:$G, N$4, FALSE), 0)</f>
        <v>139020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267678</v>
      </c>
      <c r="L377" s="92">
        <f>IFERROR(VLOOKUP($E377, V一般接種!$A:$G, L$4, FALSE), 0)</f>
        <v>78097</v>
      </c>
      <c r="M377" s="92">
        <f>IFERROR(VLOOKUP($E377, V一般接種!$A:$G, M$4, FALSE), 0)</f>
        <v>0</v>
      </c>
      <c r="N377" s="93">
        <f>IFERROR(VLOOKUP($E377, V一般接種!$A:$G, N$4, FALSE), 0)</f>
        <v>139020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267678</v>
      </c>
      <c r="L378" s="92">
        <f>IFERROR(VLOOKUP($E378, V一般接種!$A:$G, L$4, FALSE), 0)</f>
        <v>78097</v>
      </c>
      <c r="M378" s="92">
        <f>IFERROR(VLOOKUP($E378, V一般接種!$A:$G, M$4, FALSE), 0)</f>
        <v>0</v>
      </c>
      <c r="N378" s="93">
        <f>IFERROR(VLOOKUP($E378, V一般接種!$A:$G, N$4, FALSE), 0)</f>
        <v>139020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354529</v>
      </c>
      <c r="C379" s="109">
        <f>IF(COUNTIF($A$7:$A379, $A379)&gt;1, 0, IF($E379="", "", I379+J379+M379+N379+P379-R379))</f>
        <v>257393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269744</v>
      </c>
      <c r="L379" s="92">
        <f>IFERROR(VLOOKUP($E379, V一般接種!$A:$G, L$4, FALSE), 0)</f>
        <v>84785</v>
      </c>
      <c r="M379" s="92">
        <f>IFERROR(VLOOKUP($E379, V一般接種!$A:$G, M$4, FALSE), 0)</f>
        <v>0</v>
      </c>
      <c r="N379" s="93">
        <f>IFERROR(VLOOKUP($E379, V一般接種!$A:$G, N$4, FALSE), 0)</f>
        <v>257393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269744</v>
      </c>
      <c r="L380" s="92">
        <f>IFERROR(VLOOKUP($E380, V一般接種!$A:$G, L$4, FALSE), 0)</f>
        <v>84785</v>
      </c>
      <c r="M380" s="92">
        <f>IFERROR(VLOOKUP($E380, V一般接種!$A:$G, M$4, FALSE), 0)</f>
        <v>0</v>
      </c>
      <c r="N380" s="93">
        <f>IFERROR(VLOOKUP($E380, V一般接種!$A:$G, N$4, FALSE), 0)</f>
        <v>257393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269744</v>
      </c>
      <c r="L381" s="92">
        <f>IFERROR(VLOOKUP($E381, V一般接種!$A:$G, L$4, FALSE), 0)</f>
        <v>84785</v>
      </c>
      <c r="M381" s="92">
        <f>IFERROR(VLOOKUP($E381, V一般接種!$A:$G, M$4, FALSE), 0)</f>
        <v>0</v>
      </c>
      <c r="N381" s="93">
        <f>IFERROR(VLOOKUP($E381, V一般接種!$A:$G, N$4, FALSE), 0)</f>
        <v>257393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4009231</v>
      </c>
      <c r="C382" s="109">
        <f>IF(COUNTIF($A$7:$A382, $A382)&gt;1, 0, IF($E382="", "", I382+J382+M382+N382+P382-R382))</f>
        <v>2545422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280764</v>
      </c>
      <c r="L382" s="92">
        <f>IFERROR(VLOOKUP($E382, V一般接種!$A:$G, L$4, FALSE), 0)</f>
        <v>88678</v>
      </c>
      <c r="M382" s="92">
        <f>IFERROR(VLOOKUP($E382, V一般接種!$A:$G, M$4, FALSE), 0)</f>
        <v>0</v>
      </c>
      <c r="N382" s="93">
        <f>IFERROR(VLOOKUP($E382, V一般接種!$A:$G, N$4, FALSE), 0)</f>
        <v>248192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280764</v>
      </c>
      <c r="L383" s="92">
        <f>IFERROR(VLOOKUP($E383, V一般接種!$A:$G, L$4, FALSE), 0)</f>
        <v>88678</v>
      </c>
      <c r="M383" s="92">
        <f>IFERROR(VLOOKUP($E383, V一般接種!$A:$G, M$4, FALSE), 0)</f>
        <v>0</v>
      </c>
      <c r="N383" s="93">
        <f>IFERROR(VLOOKUP($E383, V一般接種!$A:$G, N$4, FALSE), 0)</f>
        <v>248192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280764</v>
      </c>
      <c r="L384" s="92">
        <f>IFERROR(VLOOKUP($E384, V一般接種!$A:$G, L$4, FALSE), 0)</f>
        <v>88678</v>
      </c>
      <c r="M384" s="92">
        <f>IFERROR(VLOOKUP($E384, V一般接種!$A:$G, M$4, FALSE), 0)</f>
        <v>0</v>
      </c>
      <c r="N384" s="93">
        <f>IFERROR(VLOOKUP($E384, V一般接種!$A:$G, N$4, FALSE), 0)</f>
        <v>248192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435206</v>
      </c>
      <c r="C385" s="109">
        <f>IF(COUNTIF($A$7:$A385, $A385)&gt;1, 0, IF($E385="", "", I385+J385+M385+N385+P385-R385))</f>
        <v>369879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355990</v>
      </c>
      <c r="L385" s="92">
        <f>IFERROR(VLOOKUP($E385, V一般接種!$A:$G, L$4, FALSE), 0)</f>
        <v>79216</v>
      </c>
      <c r="M385" s="92">
        <f>IFERROR(VLOOKUP($E385, V一般接種!$A:$G, M$4, FALSE), 0)</f>
        <v>0</v>
      </c>
      <c r="N385" s="93">
        <f>IFERROR(VLOOKUP($E385, V一般接種!$A:$G, N$4, FALSE), 0)</f>
        <v>369879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355990</v>
      </c>
      <c r="L386" s="92">
        <f>IFERROR(VLOOKUP($E386, V一般接種!$A:$G, L$4, FALSE), 0)</f>
        <v>79216</v>
      </c>
      <c r="M386" s="92">
        <f>IFERROR(VLOOKUP($E386, V一般接種!$A:$G, M$4, FALSE), 0)</f>
        <v>0</v>
      </c>
      <c r="N386" s="93">
        <f>IFERROR(VLOOKUP($E386, V一般接種!$A:$G, N$4, FALSE), 0)</f>
        <v>369879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355990</v>
      </c>
      <c r="L387" s="92">
        <f>IFERROR(VLOOKUP($E387, V一般接種!$A:$G, L$4, FALSE), 0)</f>
        <v>79216</v>
      </c>
      <c r="M387" s="92">
        <f>IFERROR(VLOOKUP($E387, V一般接種!$A:$G, M$4, FALSE), 0)</f>
        <v>0</v>
      </c>
      <c r="N387" s="93">
        <f>IFERROR(VLOOKUP($E387, V一般接種!$A:$G, N$4, FALSE), 0)</f>
        <v>369879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546858</v>
      </c>
      <c r="C388" s="109">
        <f>IF(COUNTIF($A$7:$A388, $A388)&gt;1, 0, IF($E388="", "", I388+J388+M388+N388+P388-R388))</f>
        <v>457497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459697</v>
      </c>
      <c r="L388" s="92">
        <f>IFERROR(VLOOKUP($E388, V一般接種!$A:$G, L$4, FALSE), 0)</f>
        <v>87161</v>
      </c>
      <c r="M388" s="92">
        <f>IFERROR(VLOOKUP($E388, V一般接種!$A:$G, M$4, FALSE), 0)</f>
        <v>1</v>
      </c>
      <c r="N388" s="93">
        <f>IFERROR(VLOOKUP($E388, V一般接種!$A:$G, N$4, FALSE), 0)</f>
        <v>457496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459697</v>
      </c>
      <c r="L389" s="92">
        <f>IFERROR(VLOOKUP($E389, V一般接種!$A:$G, L$4, FALSE), 0)</f>
        <v>87161</v>
      </c>
      <c r="M389" s="92">
        <f>IFERROR(VLOOKUP($E389, V一般接種!$A:$G, M$4, FALSE), 0)</f>
        <v>1</v>
      </c>
      <c r="N389" s="93">
        <f>IFERROR(VLOOKUP($E389, V一般接種!$A:$G, N$4, FALSE), 0)</f>
        <v>457496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459697</v>
      </c>
      <c r="L390" s="92">
        <f>IFERROR(VLOOKUP($E390, V一般接種!$A:$G, L$4, FALSE), 0)</f>
        <v>87161</v>
      </c>
      <c r="M390" s="92">
        <f>IFERROR(VLOOKUP($E390, V一般接種!$A:$G, M$4, FALSE), 0)</f>
        <v>1</v>
      </c>
      <c r="N390" s="93">
        <f>IFERROR(VLOOKUP($E390, V一般接種!$A:$G, N$4, FALSE), 0)</f>
        <v>457496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577438</v>
      </c>
      <c r="C391" s="109">
        <f>IF(COUNTIF($A$7:$A391, $A391)&gt;1, 0, IF($E391="", "", I391+J391+M391+N391+P391-R391))</f>
        <v>444891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487987</v>
      </c>
      <c r="L391" s="92">
        <f>IFERROR(VLOOKUP($E391, V一般接種!$A:$G, L$4, FALSE), 0)</f>
        <v>89451</v>
      </c>
      <c r="M391" s="92">
        <f>IFERROR(VLOOKUP($E391, V一般接種!$A:$G, M$4, FALSE), 0)</f>
        <v>0</v>
      </c>
      <c r="N391" s="93">
        <f>IFERROR(VLOOKUP($E391, V一般接種!$A:$G, N$4, FALSE), 0)</f>
        <v>444891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487987</v>
      </c>
      <c r="L392" s="92">
        <f>IFERROR(VLOOKUP($E392, V一般接種!$A:$G, L$4, FALSE), 0)</f>
        <v>89451</v>
      </c>
      <c r="M392" s="92">
        <f>IFERROR(VLOOKUP($E392, V一般接種!$A:$G, M$4, FALSE), 0)</f>
        <v>0</v>
      </c>
      <c r="N392" s="93">
        <f>IFERROR(VLOOKUP($E392, V一般接種!$A:$G, N$4, FALSE), 0)</f>
        <v>444891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487987</v>
      </c>
      <c r="L393" s="92">
        <f>IFERROR(VLOOKUP($E393, V一般接種!$A:$G, L$4, FALSE), 0)</f>
        <v>89451</v>
      </c>
      <c r="M393" s="92">
        <f>IFERROR(VLOOKUP($E393, V一般接種!$A:$G, M$4, FALSE), 0)</f>
        <v>0</v>
      </c>
      <c r="N393" s="93">
        <f>IFERROR(VLOOKUP($E393, V一般接種!$A:$G, N$4, FALSE), 0)</f>
        <v>444891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576713</v>
      </c>
      <c r="C394" s="109">
        <f>IF(COUNTIF($A$7:$A394, $A394)&gt;1, 0, IF($E394="", "", I394+J394+M394+N394+P394-R394))</f>
        <v>434943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475365</v>
      </c>
      <c r="L394" s="92">
        <f>IFERROR(VLOOKUP($E394, V一般接種!$A:$G, L$4, FALSE), 0)</f>
        <v>101348</v>
      </c>
      <c r="M394" s="92">
        <f>IFERROR(VLOOKUP($E394, V一般接種!$A:$G, M$4, FALSE), 0)</f>
        <v>0</v>
      </c>
      <c r="N394" s="93">
        <f>IFERROR(VLOOKUP($E394, V一般接種!$A:$G, N$4, FALSE), 0)</f>
        <v>434943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475365</v>
      </c>
      <c r="L395" s="92">
        <f>IFERROR(VLOOKUP($E395, V一般接種!$A:$G, L$4, FALSE), 0)</f>
        <v>101348</v>
      </c>
      <c r="M395" s="92">
        <f>IFERROR(VLOOKUP($E395, V一般接種!$A:$G, M$4, FALSE), 0)</f>
        <v>0</v>
      </c>
      <c r="N395" s="93">
        <f>IFERROR(VLOOKUP($E395, V一般接種!$A:$G, N$4, FALSE), 0)</f>
        <v>434943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475365</v>
      </c>
      <c r="L396" s="92">
        <f>IFERROR(VLOOKUP($E396, V一般接種!$A:$G, L$4, FALSE), 0)</f>
        <v>101348</v>
      </c>
      <c r="M396" s="92">
        <f>IFERROR(VLOOKUP($E396, V一般接種!$A:$G, M$4, FALSE), 0)</f>
        <v>0</v>
      </c>
      <c r="N396" s="93">
        <f>IFERROR(VLOOKUP($E396, V一般接種!$A:$G, N$4, FALSE), 0)</f>
        <v>434943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615409</v>
      </c>
      <c r="C397" s="109">
        <f>IF(COUNTIF($A$7:$A397, $A397)&gt;1, 0, IF($E397="", "", I397+J397+M397+N397+P397-R397))</f>
        <v>480765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518703</v>
      </c>
      <c r="L397" s="92">
        <f>IFERROR(VLOOKUP($E397, V一般接種!$A:$G, L$4, FALSE), 0)</f>
        <v>96706</v>
      </c>
      <c r="M397" s="92">
        <f>IFERROR(VLOOKUP($E397, V一般接種!$A:$G, M$4, FALSE), 0)</f>
        <v>1</v>
      </c>
      <c r="N397" s="93">
        <f>IFERROR(VLOOKUP($E397, V一般接種!$A:$G, N$4, FALSE), 0)</f>
        <v>480764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518703</v>
      </c>
      <c r="L398" s="92">
        <f>IFERROR(VLOOKUP($E398, V一般接種!$A:$G, L$4, FALSE), 0)</f>
        <v>96706</v>
      </c>
      <c r="M398" s="92">
        <f>IFERROR(VLOOKUP($E398, V一般接種!$A:$G, M$4, FALSE), 0)</f>
        <v>1</v>
      </c>
      <c r="N398" s="93">
        <f>IFERROR(VLOOKUP($E398, V一般接種!$A:$G, N$4, FALSE), 0)</f>
        <v>480764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518703</v>
      </c>
      <c r="L399" s="92">
        <f>IFERROR(VLOOKUP($E399, V一般接種!$A:$G, L$4, FALSE), 0)</f>
        <v>96706</v>
      </c>
      <c r="M399" s="92">
        <f>IFERROR(VLOOKUP($E399, V一般接種!$A:$G, M$4, FALSE), 0)</f>
        <v>1</v>
      </c>
      <c r="N399" s="93">
        <f>IFERROR(VLOOKUP($E399, V一般接種!$A:$G, N$4, FALSE), 0)</f>
        <v>480764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721391</v>
      </c>
      <c r="C400" s="109">
        <f>IF(COUNTIF($A$7:$A400, $A400)&gt;1, 0, IF($E400="", "", I400+J400+M400+N400+P400-R400))</f>
        <v>539162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614143</v>
      </c>
      <c r="L400" s="92">
        <f>IFERROR(VLOOKUP($E400, V一般接種!$A:$G, L$4, FALSE), 0)</f>
        <v>107248</v>
      </c>
      <c r="M400" s="92">
        <f>IFERROR(VLOOKUP($E400, V一般接種!$A:$G, M$4, FALSE), 0)</f>
        <v>42</v>
      </c>
      <c r="N400" s="93">
        <f>IFERROR(VLOOKUP($E400, V一般接種!$A:$G, N$4, FALSE), 0)</f>
        <v>539120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614143</v>
      </c>
      <c r="L401" s="92">
        <f>IFERROR(VLOOKUP($E401, V一般接種!$A:$G, L$4, FALSE), 0)</f>
        <v>107248</v>
      </c>
      <c r="M401" s="92">
        <f>IFERROR(VLOOKUP($E401, V一般接種!$A:$G, M$4, FALSE), 0)</f>
        <v>42</v>
      </c>
      <c r="N401" s="93">
        <f>IFERROR(VLOOKUP($E401, V一般接種!$A:$G, N$4, FALSE), 0)</f>
        <v>539120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614143</v>
      </c>
      <c r="L402" s="92">
        <f>IFERROR(VLOOKUP($E402, V一般接種!$A:$G, L$4, FALSE), 0)</f>
        <v>107248</v>
      </c>
      <c r="M402" s="92">
        <f>IFERROR(VLOOKUP($E402, V一般接種!$A:$G, M$4, FALSE), 0)</f>
        <v>42</v>
      </c>
      <c r="N402" s="93">
        <f>IFERROR(VLOOKUP($E402, V一般接種!$A:$G, N$4, FALSE), 0)</f>
        <v>539120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3702399</v>
      </c>
      <c r="C403" s="109">
        <f>IF(COUNTIF($A$7:$A403, $A403)&gt;1, 0, IF($E403="", "", I403+J403+M403+N403+P403-R403))</f>
        <v>3038651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519493</v>
      </c>
      <c r="L403" s="92">
        <f>IFERROR(VLOOKUP($E403, V一般接種!$A:$G, L$4, FALSE), 0)</f>
        <v>108483</v>
      </c>
      <c r="M403" s="92">
        <f>IFERROR(VLOOKUP($E403, V一般接種!$A:$G, M$4, FALSE), 0)</f>
        <v>0</v>
      </c>
      <c r="N403" s="93">
        <f>IFERROR(VLOOKUP($E403, V一般接種!$A:$G, N$4, FALSE), 0)</f>
        <v>450331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519493</v>
      </c>
      <c r="L404" s="92">
        <f>IFERROR(VLOOKUP($E404, V一般接種!$A:$G, L$4, FALSE), 0)</f>
        <v>108483</v>
      </c>
      <c r="M404" s="92">
        <f>IFERROR(VLOOKUP($E404, V一般接種!$A:$G, M$4, FALSE), 0)</f>
        <v>0</v>
      </c>
      <c r="N404" s="93">
        <f>IFERROR(VLOOKUP($E404, V一般接種!$A:$G, N$4, FALSE), 0)</f>
        <v>450331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519493</v>
      </c>
      <c r="L405" s="92">
        <f>IFERROR(VLOOKUP($E405, V一般接種!$A:$G, L$4, FALSE), 0)</f>
        <v>108483</v>
      </c>
      <c r="M405" s="92">
        <f>IFERROR(VLOOKUP($E405, V一般接種!$A:$G, M$4, FALSE), 0)</f>
        <v>0</v>
      </c>
      <c r="N405" s="93">
        <f>IFERROR(VLOOKUP($E405, V一般接種!$A:$G, N$4, FALSE), 0)</f>
        <v>450331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547885</v>
      </c>
      <c r="C406" s="109">
        <f>IF(COUNTIF($A$7:$A406, $A406)&gt;1, 0, IF($E406="", "", I406+J406+M406+N406+P406-R406))</f>
        <v>446692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445381</v>
      </c>
      <c r="L406" s="92">
        <f>IFERROR(VLOOKUP($E406, V一般接種!$A:$G, L$4, FALSE), 0)</f>
        <v>102504</v>
      </c>
      <c r="M406" s="92">
        <f>IFERROR(VLOOKUP($E406, V一般接種!$A:$G, M$4, FALSE), 0)</f>
        <v>993</v>
      </c>
      <c r="N406" s="93">
        <f>IFERROR(VLOOKUP($E406, V一般接種!$A:$G, N$4, FALSE), 0)</f>
        <v>445699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445381</v>
      </c>
      <c r="L407" s="92">
        <f>IFERROR(VLOOKUP($E407, V一般接種!$A:$G, L$4, FALSE), 0)</f>
        <v>102504</v>
      </c>
      <c r="M407" s="92">
        <f>IFERROR(VLOOKUP($E407, V一般接種!$A:$G, M$4, FALSE), 0)</f>
        <v>993</v>
      </c>
      <c r="N407" s="93">
        <f>IFERROR(VLOOKUP($E407, V一般接種!$A:$G, N$4, FALSE), 0)</f>
        <v>445699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445381</v>
      </c>
      <c r="L408" s="92">
        <f>IFERROR(VLOOKUP($E408, V一般接種!$A:$G, L$4, FALSE), 0)</f>
        <v>102504</v>
      </c>
      <c r="M408" s="92">
        <f>IFERROR(VLOOKUP($E408, V一般接種!$A:$G, M$4, FALSE), 0)</f>
        <v>993</v>
      </c>
      <c r="N408" s="93">
        <f>IFERROR(VLOOKUP($E408, V一般接種!$A:$G, N$4, FALSE), 0)</f>
        <v>445699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611235</v>
      </c>
      <c r="C409" s="109">
        <f>IF(COUNTIF($A$7:$A409, $A409)&gt;1, 0, IF($E409="", "", I409+J409+M409+N409+P409-R409))</f>
        <v>466731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484226</v>
      </c>
      <c r="L409" s="92">
        <f>IFERROR(VLOOKUP($E409, V一般接種!$A:$G, L$4, FALSE), 0)</f>
        <v>127009</v>
      </c>
      <c r="M409" s="92">
        <f>IFERROR(VLOOKUP($E409, V一般接種!$A:$G, M$4, FALSE), 0)</f>
        <v>978</v>
      </c>
      <c r="N409" s="93">
        <f>IFERROR(VLOOKUP($E409, V一般接種!$A:$G, N$4, FALSE), 0)</f>
        <v>465753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484226</v>
      </c>
      <c r="L410" s="92">
        <f>IFERROR(VLOOKUP($E410, V一般接種!$A:$G, L$4, FALSE), 0)</f>
        <v>127009</v>
      </c>
      <c r="M410" s="92">
        <f>IFERROR(VLOOKUP($E410, V一般接種!$A:$G, M$4, FALSE), 0)</f>
        <v>978</v>
      </c>
      <c r="N410" s="93">
        <f>IFERROR(VLOOKUP($E410, V一般接種!$A:$G, N$4, FALSE), 0)</f>
        <v>465753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484226</v>
      </c>
      <c r="L411" s="92">
        <f>IFERROR(VLOOKUP($E411, V一般接種!$A:$G, L$4, FALSE), 0)</f>
        <v>127009</v>
      </c>
      <c r="M411" s="92">
        <f>IFERROR(VLOOKUP($E411, V一般接種!$A:$G, M$4, FALSE), 0)</f>
        <v>978</v>
      </c>
      <c r="N411" s="93">
        <f>IFERROR(VLOOKUP($E411, V一般接種!$A:$G, N$4, FALSE), 0)</f>
        <v>465753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602745</v>
      </c>
      <c r="C412" s="109">
        <f>IF(COUNTIF($A$7:$A412, $A412)&gt;1, 0, IF($E412="", "", I412+J412+M412+N412+P412-R412))</f>
        <v>459346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480191</v>
      </c>
      <c r="L412" s="92">
        <f>IFERROR(VLOOKUP($E412, V一般接種!$A:$G, L$4, FALSE), 0)</f>
        <v>122554</v>
      </c>
      <c r="M412" s="92">
        <f>IFERROR(VLOOKUP($E412, V一般接種!$A:$G, M$4, FALSE), 0)</f>
        <v>1938</v>
      </c>
      <c r="N412" s="93">
        <f>IFERROR(VLOOKUP($E412, V一般接種!$A:$G, N$4, FALSE), 0)</f>
        <v>457408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480191</v>
      </c>
      <c r="L413" s="92">
        <f>IFERROR(VLOOKUP($E413, V一般接種!$A:$G, L$4, FALSE), 0)</f>
        <v>122554</v>
      </c>
      <c r="M413" s="92">
        <f>IFERROR(VLOOKUP($E413, V一般接種!$A:$G, M$4, FALSE), 0)</f>
        <v>1938</v>
      </c>
      <c r="N413" s="93">
        <f>IFERROR(VLOOKUP($E413, V一般接種!$A:$G, N$4, FALSE), 0)</f>
        <v>457408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480191</v>
      </c>
      <c r="L414" s="92">
        <f>IFERROR(VLOOKUP($E414, V一般接種!$A:$G, L$4, FALSE), 0)</f>
        <v>122554</v>
      </c>
      <c r="M414" s="92">
        <f>IFERROR(VLOOKUP($E414, V一般接種!$A:$G, M$4, FALSE), 0)</f>
        <v>1938</v>
      </c>
      <c r="N414" s="93">
        <f>IFERROR(VLOOKUP($E414, V一般接種!$A:$G, N$4, FALSE), 0)</f>
        <v>457408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568357</v>
      </c>
      <c r="C415" s="109">
        <f>IF(COUNTIF($A$7:$A415, $A415)&gt;1, 0, IF($E415="", "", I415+J415+M415+N415+P415-R415))</f>
        <v>444066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468985</v>
      </c>
      <c r="L415" s="92">
        <f>IFERROR(VLOOKUP($E415, V一般接種!$A:$G, L$4, FALSE), 0)</f>
        <v>99372</v>
      </c>
      <c r="M415" s="92">
        <f>IFERROR(VLOOKUP($E415, V一般接種!$A:$G, M$4, FALSE), 0)</f>
        <v>2036</v>
      </c>
      <c r="N415" s="93">
        <f>IFERROR(VLOOKUP($E415, V一般接種!$A:$G, N$4, FALSE), 0)</f>
        <v>442030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468985</v>
      </c>
      <c r="L416" s="92">
        <f>IFERROR(VLOOKUP($E416, V一般接種!$A:$G, L$4, FALSE), 0)</f>
        <v>99372</v>
      </c>
      <c r="M416" s="92">
        <f>IFERROR(VLOOKUP($E416, V一般接種!$A:$G, M$4, FALSE), 0)</f>
        <v>2036</v>
      </c>
      <c r="N416" s="93">
        <f>IFERROR(VLOOKUP($E416, V一般接種!$A:$G, N$4, FALSE), 0)</f>
        <v>442030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468985</v>
      </c>
      <c r="L417" s="92">
        <f>IFERROR(VLOOKUP($E417, V一般接種!$A:$G, L$4, FALSE), 0)</f>
        <v>99372</v>
      </c>
      <c r="M417" s="92">
        <f>IFERROR(VLOOKUP($E417, V一般接種!$A:$G, M$4, FALSE), 0)</f>
        <v>2036</v>
      </c>
      <c r="N417" s="93">
        <f>IFERROR(VLOOKUP($E417, V一般接種!$A:$G, N$4, FALSE), 0)</f>
        <v>442030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640638</v>
      </c>
      <c r="C418" s="109">
        <f>IF(COUNTIF($A$7:$A418, $A418)&gt;1, 0, IF($E418="", "", I418+J418+M418+N418+P418-R418))</f>
        <v>490640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523440</v>
      </c>
      <c r="L418" s="92">
        <f>IFERROR(VLOOKUP($E418, V一般接種!$A:$G, L$4, FALSE), 0)</f>
        <v>117198</v>
      </c>
      <c r="M418" s="92">
        <f>IFERROR(VLOOKUP($E418, V一般接種!$A:$G, M$4, FALSE), 0)</f>
        <v>990</v>
      </c>
      <c r="N418" s="93">
        <f>IFERROR(VLOOKUP($E418, V一般接種!$A:$G, N$4, FALSE), 0)</f>
        <v>489650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523440</v>
      </c>
      <c r="L419" s="92">
        <f>IFERROR(VLOOKUP($E419, V一般接種!$A:$G, L$4, FALSE), 0)</f>
        <v>117198</v>
      </c>
      <c r="M419" s="92">
        <f>IFERROR(VLOOKUP($E419, V一般接種!$A:$G, M$4, FALSE), 0)</f>
        <v>990</v>
      </c>
      <c r="N419" s="93">
        <f>IFERROR(VLOOKUP($E419, V一般接種!$A:$G, N$4, FALSE), 0)</f>
        <v>489650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523440</v>
      </c>
      <c r="L420" s="92">
        <f>IFERROR(VLOOKUP($E420, V一般接種!$A:$G, L$4, FALSE), 0)</f>
        <v>117198</v>
      </c>
      <c r="M420" s="92">
        <f>IFERROR(VLOOKUP($E420, V一般接種!$A:$G, M$4, FALSE), 0)</f>
        <v>990</v>
      </c>
      <c r="N420" s="93">
        <f>IFERROR(VLOOKUP($E420, V一般接種!$A:$G, N$4, FALSE), 0)</f>
        <v>489650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729660</v>
      </c>
      <c r="C421" s="109">
        <f>IF(COUNTIF($A$7:$A421, $A421)&gt;1, 0, IF($E421="", "", I421+J421+M421+N421+P421-R421))</f>
        <v>606253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590378</v>
      </c>
      <c r="L421" s="92">
        <f>IFERROR(VLOOKUP($E421, V一般接種!$A:$G, L$4, FALSE), 0)</f>
        <v>139282</v>
      </c>
      <c r="M421" s="92">
        <f>IFERROR(VLOOKUP($E421, V一般接種!$A:$G, M$4, FALSE), 0)</f>
        <v>546</v>
      </c>
      <c r="N421" s="93">
        <f>IFERROR(VLOOKUP($E421, V一般接種!$A:$G, N$4, FALSE), 0)</f>
        <v>605707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590378</v>
      </c>
      <c r="L422" s="92">
        <f>IFERROR(VLOOKUP($E422, V一般接種!$A:$G, L$4, FALSE), 0)</f>
        <v>139282</v>
      </c>
      <c r="M422" s="92">
        <f>IFERROR(VLOOKUP($E422, V一般接種!$A:$G, M$4, FALSE), 0)</f>
        <v>546</v>
      </c>
      <c r="N422" s="93">
        <f>IFERROR(VLOOKUP($E422, V一般接種!$A:$G, N$4, FALSE), 0)</f>
        <v>605707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590378</v>
      </c>
      <c r="L423" s="92">
        <f>IFERROR(VLOOKUP($E423, V一般接種!$A:$G, L$4, FALSE), 0)</f>
        <v>139282</v>
      </c>
      <c r="M423" s="92">
        <f>IFERROR(VLOOKUP($E423, V一般接種!$A:$G, M$4, FALSE), 0)</f>
        <v>546</v>
      </c>
      <c r="N423" s="93">
        <f>IFERROR(VLOOKUP($E423, V一般接種!$A:$G, N$4, FALSE), 0)</f>
        <v>605707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3319111</v>
      </c>
      <c r="C424" s="109">
        <f>IF(COUNTIF($A$7:$A424, $A424)&gt;1, 0, IF($E424="", "", I424+J424+M424+N424+P424-R424))</f>
        <v>2993870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474936</v>
      </c>
      <c r="L424" s="92">
        <f>IFERROR(VLOOKUP($E424, V一般接種!$A:$G, L$4, FALSE), 0)</f>
        <v>123297</v>
      </c>
      <c r="M424" s="92">
        <f>IFERROR(VLOOKUP($E424, V一般接種!$A:$G, M$4, FALSE), 0)</f>
        <v>1128</v>
      </c>
      <c r="N424" s="93">
        <f>IFERROR(VLOOKUP($E424, V一般接種!$A:$G, N$4, FALSE), 0)</f>
        <v>503942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474936</v>
      </c>
      <c r="L425" s="92">
        <f>IFERROR(VLOOKUP($E425, V一般接種!$A:$G, L$4, FALSE), 0)</f>
        <v>123297</v>
      </c>
      <c r="M425" s="92">
        <f>IFERROR(VLOOKUP($E425, V一般接種!$A:$G, M$4, FALSE), 0)</f>
        <v>1128</v>
      </c>
      <c r="N425" s="93">
        <f>IFERROR(VLOOKUP($E425, V一般接種!$A:$G, N$4, FALSE), 0)</f>
        <v>503942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474936</v>
      </c>
      <c r="L426" s="92">
        <f>IFERROR(VLOOKUP($E426, V一般接種!$A:$G, L$4, FALSE), 0)</f>
        <v>123297</v>
      </c>
      <c r="M426" s="92">
        <f>IFERROR(VLOOKUP($E426, V一般接種!$A:$G, M$4, FALSE), 0)</f>
        <v>1128</v>
      </c>
      <c r="N426" s="93">
        <f>IFERROR(VLOOKUP($E426, V一般接種!$A:$G, N$4, FALSE), 0)</f>
        <v>503942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388974</v>
      </c>
      <c r="C427" s="109">
        <f>IF(COUNTIF($A$7:$A427, $A427)&gt;1, 0, IF($E427="", "", I427+J427+M427+N427+P427-R427))</f>
        <v>139682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253385</v>
      </c>
      <c r="L427" s="92">
        <f>IFERROR(VLOOKUP($E427, V一般接種!$A:$G, L$4, FALSE), 0)</f>
        <v>135589</v>
      </c>
      <c r="M427" s="92">
        <f>IFERROR(VLOOKUP($E427, V一般接種!$A:$G, M$4, FALSE), 0)</f>
        <v>1330</v>
      </c>
      <c r="N427" s="93">
        <f>IFERROR(VLOOKUP($E427, V一般接種!$A:$G, N$4, FALSE), 0)</f>
        <v>138352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253385</v>
      </c>
      <c r="L428" s="92">
        <f>IFERROR(VLOOKUP($E428, V一般接種!$A:$G, L$4, FALSE), 0)</f>
        <v>135589</v>
      </c>
      <c r="M428" s="92">
        <f>IFERROR(VLOOKUP($E428, V一般接種!$A:$G, M$4, FALSE), 0)</f>
        <v>1330</v>
      </c>
      <c r="N428" s="93">
        <f>IFERROR(VLOOKUP($E428, V一般接種!$A:$G, N$4, FALSE), 0)</f>
        <v>138352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253385</v>
      </c>
      <c r="L429" s="92">
        <f>IFERROR(VLOOKUP($E429, V一般接種!$A:$G, L$4, FALSE), 0)</f>
        <v>135589</v>
      </c>
      <c r="M429" s="92">
        <f>IFERROR(VLOOKUP($E429, V一般接種!$A:$G, M$4, FALSE), 0)</f>
        <v>1330</v>
      </c>
      <c r="N429" s="93">
        <f>IFERROR(VLOOKUP($E429, V一般接種!$A:$G, N$4, FALSE), 0)</f>
        <v>138352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650060</v>
      </c>
      <c r="C430" s="109">
        <f>IF(COUNTIF($A$7:$A430, $A430)&gt;1, 0, IF($E430="", "", I430+J430+M430+N430+P430-R430))</f>
        <v>398023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509398</v>
      </c>
      <c r="L430" s="92">
        <f>IFERROR(VLOOKUP($E430, V一般接種!$A:$G, L$4, FALSE), 0)</f>
        <v>140662</v>
      </c>
      <c r="M430" s="92">
        <f>IFERROR(VLOOKUP($E430, V一般接種!$A:$G, M$4, FALSE), 0)</f>
        <v>1625</v>
      </c>
      <c r="N430" s="93">
        <f>IFERROR(VLOOKUP($E430, V一般接種!$A:$G, N$4, FALSE), 0)</f>
        <v>396398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509398</v>
      </c>
      <c r="L431" s="92">
        <f>IFERROR(VLOOKUP($E431, V一般接種!$A:$G, L$4, FALSE), 0)</f>
        <v>140662</v>
      </c>
      <c r="M431" s="92">
        <f>IFERROR(VLOOKUP($E431, V一般接種!$A:$G, M$4, FALSE), 0)</f>
        <v>1625</v>
      </c>
      <c r="N431" s="93">
        <f>IFERROR(VLOOKUP($E431, V一般接種!$A:$G, N$4, FALSE), 0)</f>
        <v>396398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509398</v>
      </c>
      <c r="L432" s="92">
        <f>IFERROR(VLOOKUP($E432, V一般接種!$A:$G, L$4, FALSE), 0)</f>
        <v>140662</v>
      </c>
      <c r="M432" s="92">
        <f>IFERROR(VLOOKUP($E432, V一般接種!$A:$G, M$4, FALSE), 0)</f>
        <v>1625</v>
      </c>
      <c r="N432" s="93">
        <f>IFERROR(VLOOKUP($E432, V一般接種!$A:$G, N$4, FALSE), 0)</f>
        <v>396398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644372</v>
      </c>
      <c r="C433" s="109">
        <f>IF(COUNTIF($A$7:$A433, $A433)&gt;1, 0, IF($E433="", "", I433+J433+M433+N433+P433-R433))</f>
        <v>379798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497642</v>
      </c>
      <c r="L433" s="92">
        <f>IFERROR(VLOOKUP($E433, V一般接種!$A:$G, L$4, FALSE), 0)</f>
        <v>146730</v>
      </c>
      <c r="M433" s="92">
        <f>IFERROR(VLOOKUP($E433, V一般接種!$A:$G, M$4, FALSE), 0)</f>
        <v>1838</v>
      </c>
      <c r="N433" s="93">
        <f>IFERROR(VLOOKUP($E433, V一般接種!$A:$G, N$4, FALSE), 0)</f>
        <v>377960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497642</v>
      </c>
      <c r="L434" s="92">
        <f>IFERROR(VLOOKUP($E434, V一般接種!$A:$G, L$4, FALSE), 0)</f>
        <v>146730</v>
      </c>
      <c r="M434" s="92">
        <f>IFERROR(VLOOKUP($E434, V一般接種!$A:$G, M$4, FALSE), 0)</f>
        <v>1838</v>
      </c>
      <c r="N434" s="93">
        <f>IFERROR(VLOOKUP($E434, V一般接種!$A:$G, N$4, FALSE), 0)</f>
        <v>377960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497642</v>
      </c>
      <c r="L435" s="92">
        <f>IFERROR(VLOOKUP($E435, V一般接種!$A:$G, L$4, FALSE), 0)</f>
        <v>146730</v>
      </c>
      <c r="M435" s="92">
        <f>IFERROR(VLOOKUP($E435, V一般接種!$A:$G, M$4, FALSE), 0)</f>
        <v>1838</v>
      </c>
      <c r="N435" s="93">
        <f>IFERROR(VLOOKUP($E435, V一般接種!$A:$G, N$4, FALSE), 0)</f>
        <v>377960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420427</v>
      </c>
      <c r="C436" s="109">
        <f>IF(COUNTIF($A$7:$A436, $A436)&gt;1, 0, IF($E436="", "", I436+J436+M436+N436+P436-R436))</f>
        <v>380454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263005</v>
      </c>
      <c r="L436" s="92">
        <f>IFERROR(VLOOKUP($E436, V一般接種!$A:$G, L$4, FALSE), 0)</f>
        <v>157422</v>
      </c>
      <c r="M436" s="92">
        <f>IFERROR(VLOOKUP($E436, V一般接種!$A:$G, M$4, FALSE), 0)</f>
        <v>1995</v>
      </c>
      <c r="N436" s="93">
        <f>IFERROR(VLOOKUP($E436, V一般接種!$A:$G, N$4, FALSE), 0)</f>
        <v>378459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263005</v>
      </c>
      <c r="L437" s="92">
        <f>IFERROR(VLOOKUP($E437, V一般接種!$A:$G, L$4, FALSE), 0)</f>
        <v>157422</v>
      </c>
      <c r="M437" s="92">
        <f>IFERROR(VLOOKUP($E437, V一般接種!$A:$G, M$4, FALSE), 0)</f>
        <v>1995</v>
      </c>
      <c r="N437" s="93">
        <f>IFERROR(VLOOKUP($E437, V一般接種!$A:$G, N$4, FALSE), 0)</f>
        <v>378459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263005</v>
      </c>
      <c r="L438" s="92">
        <f>IFERROR(VLOOKUP($E438, V一般接種!$A:$G, L$4, FALSE), 0)</f>
        <v>157422</v>
      </c>
      <c r="M438" s="92">
        <f>IFERROR(VLOOKUP($E438, V一般接種!$A:$G, M$4, FALSE), 0)</f>
        <v>1995</v>
      </c>
      <c r="N438" s="93">
        <f>IFERROR(VLOOKUP($E438, V一般接種!$A:$G, N$4, FALSE), 0)</f>
        <v>378459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739289</v>
      </c>
      <c r="C439" s="109">
        <f>IF(COUNTIF($A$7:$A439, $A439)&gt;1, 0, IF($E439="", "", I439+J439+M439+N439+P439-R439))</f>
        <v>291301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576121</v>
      </c>
      <c r="L439" s="92">
        <f>IFERROR(VLOOKUP($E439, V一般接種!$A:$G, L$4, FALSE), 0)</f>
        <v>163168</v>
      </c>
      <c r="M439" s="92">
        <f>IFERROR(VLOOKUP($E439, V一般接種!$A:$G, M$4, FALSE), 0)</f>
        <v>2073</v>
      </c>
      <c r="N439" s="93">
        <f>IFERROR(VLOOKUP($E439, V一般接種!$A:$G, N$4, FALSE), 0)</f>
        <v>289228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576121</v>
      </c>
      <c r="L440" s="92">
        <f>IFERROR(VLOOKUP($E440, V一般接種!$A:$G, L$4, FALSE), 0)</f>
        <v>163168</v>
      </c>
      <c r="M440" s="92">
        <f>IFERROR(VLOOKUP($E440, V一般接種!$A:$G, M$4, FALSE), 0)</f>
        <v>2073</v>
      </c>
      <c r="N440" s="93">
        <f>IFERROR(VLOOKUP($E440, V一般接種!$A:$G, N$4, FALSE), 0)</f>
        <v>289228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576121</v>
      </c>
      <c r="L441" s="92">
        <f>IFERROR(VLOOKUP($E441, V一般接種!$A:$G, L$4, FALSE), 0)</f>
        <v>163168</v>
      </c>
      <c r="M441" s="92">
        <f>IFERROR(VLOOKUP($E441, V一般接種!$A:$G, M$4, FALSE), 0)</f>
        <v>2073</v>
      </c>
      <c r="N441" s="93">
        <f>IFERROR(VLOOKUP($E441, V一般接種!$A:$G, N$4, FALSE), 0)</f>
        <v>289228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955197</v>
      </c>
      <c r="C442" s="109">
        <f>IF(COUNTIF($A$7:$A442, $A442)&gt;1, 0, IF($E442="", "", I442+J442+M442+N442+P442-R442))</f>
        <v>331903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767356</v>
      </c>
      <c r="L442" s="92">
        <f>IFERROR(VLOOKUP($E442, V一般接種!$A:$G, L$4, FALSE), 0)</f>
        <v>187841</v>
      </c>
      <c r="M442" s="92">
        <f>IFERROR(VLOOKUP($E442, V一般接種!$A:$G, M$4, FALSE), 0)</f>
        <v>1944</v>
      </c>
      <c r="N442" s="93">
        <f>IFERROR(VLOOKUP($E442, V一般接種!$A:$G, N$4, FALSE), 0)</f>
        <v>329959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767356</v>
      </c>
      <c r="L443" s="92">
        <f>IFERROR(VLOOKUP($E443, V一般接種!$A:$G, L$4, FALSE), 0)</f>
        <v>187841</v>
      </c>
      <c r="M443" s="92">
        <f>IFERROR(VLOOKUP($E443, V一般接種!$A:$G, M$4, FALSE), 0)</f>
        <v>1944</v>
      </c>
      <c r="N443" s="93">
        <f>IFERROR(VLOOKUP($E443, V一般接種!$A:$G, N$4, FALSE), 0)</f>
        <v>329959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767356</v>
      </c>
      <c r="L444" s="92">
        <f>IFERROR(VLOOKUP($E444, V一般接種!$A:$G, L$4, FALSE), 0)</f>
        <v>187841</v>
      </c>
      <c r="M444" s="92">
        <f>IFERROR(VLOOKUP($E444, V一般接種!$A:$G, M$4, FALSE), 0)</f>
        <v>1944</v>
      </c>
      <c r="N444" s="93">
        <f>IFERROR(VLOOKUP($E444, V一般接種!$A:$G, N$4, FALSE), 0)</f>
        <v>329959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3175624</v>
      </c>
      <c r="C445" s="109">
        <f>IF(COUNTIF($A$7:$A445, $A445)&gt;1, 0, IF($E445="", "", I445+J445+M445+N445+P445-R445))</f>
        <v>2350402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605725</v>
      </c>
      <c r="L445" s="92">
        <f>IFERROR(VLOOKUP($E445, V一般接種!$A:$G, L$4, FALSE), 0)</f>
        <v>170340</v>
      </c>
      <c r="M445" s="92">
        <f>IFERROR(VLOOKUP($E445, V一般接種!$A:$G, M$4, FALSE), 0)</f>
        <v>1581</v>
      </c>
      <c r="N445" s="93">
        <f>IFERROR(VLOOKUP($E445, V一般接種!$A:$G, N$4, FALSE), 0)</f>
        <v>285726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605725</v>
      </c>
      <c r="L446" s="92">
        <f>IFERROR(VLOOKUP($E446, V一般接種!$A:$G, L$4, FALSE), 0)</f>
        <v>170340</v>
      </c>
      <c r="M446" s="92">
        <f>IFERROR(VLOOKUP($E446, V一般接種!$A:$G, M$4, FALSE), 0)</f>
        <v>1581</v>
      </c>
      <c r="N446" s="93">
        <f>IFERROR(VLOOKUP($E446, V一般接種!$A:$G, N$4, FALSE), 0)</f>
        <v>285726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605725</v>
      </c>
      <c r="L447" s="92">
        <f>IFERROR(VLOOKUP($E447, V一般接種!$A:$G, L$4, FALSE), 0)</f>
        <v>170340</v>
      </c>
      <c r="M447" s="92">
        <f>IFERROR(VLOOKUP($E447, V一般接種!$A:$G, M$4, FALSE), 0)</f>
        <v>1581</v>
      </c>
      <c r="N447" s="93">
        <f>IFERROR(VLOOKUP($E447, V一般接種!$A:$G, N$4, FALSE), 0)</f>
        <v>285726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617068</v>
      </c>
      <c r="C448" s="109">
        <f>IF(COUNTIF($A$7:$A448, $A448)&gt;1, 0, IF($E448="", "", I448+J448+M448+N448+P448-R448))</f>
        <v>342872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463613</v>
      </c>
      <c r="L448" s="92">
        <f>IFERROR(VLOOKUP($E448, V一般接種!$A:$G, L$4, FALSE), 0)</f>
        <v>153455</v>
      </c>
      <c r="M448" s="92">
        <f>IFERROR(VLOOKUP($E448, V一般接種!$A:$G, M$4, FALSE), 0)</f>
        <v>1516</v>
      </c>
      <c r="N448" s="93">
        <f>IFERROR(VLOOKUP($E448, V一般接種!$A:$G, N$4, FALSE), 0)</f>
        <v>341356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463613</v>
      </c>
      <c r="L449" s="92">
        <f>IFERROR(VLOOKUP($E449, V一般接種!$A:$G, L$4, FALSE), 0)</f>
        <v>153455</v>
      </c>
      <c r="M449" s="92">
        <f>IFERROR(VLOOKUP($E449, V一般接種!$A:$G, M$4, FALSE), 0)</f>
        <v>1516</v>
      </c>
      <c r="N449" s="93">
        <f>IFERROR(VLOOKUP($E449, V一般接種!$A:$G, N$4, FALSE), 0)</f>
        <v>341356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463613</v>
      </c>
      <c r="L450" s="92">
        <f>IFERROR(VLOOKUP($E450, V一般接種!$A:$G, L$4, FALSE), 0)</f>
        <v>153455</v>
      </c>
      <c r="M450" s="92">
        <f>IFERROR(VLOOKUP($E450, V一般接種!$A:$G, M$4, FALSE), 0)</f>
        <v>1516</v>
      </c>
      <c r="N450" s="93">
        <f>IFERROR(VLOOKUP($E450, V一般接種!$A:$G, N$4, FALSE), 0)</f>
        <v>341356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629759</v>
      </c>
      <c r="C451" s="109">
        <f>IF(COUNTIF($A$7:$A451, $A451)&gt;1, 0, IF($E451="", "", I451+J451+M451+N451+P451-R451))</f>
        <v>436729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474841</v>
      </c>
      <c r="L451" s="92">
        <f>IFERROR(VLOOKUP($E451, V一般接種!$A:$G, L$4, FALSE), 0)</f>
        <v>154918</v>
      </c>
      <c r="M451" s="92">
        <f>IFERROR(VLOOKUP($E451, V一般接種!$A:$G, M$4, FALSE), 0)</f>
        <v>1744</v>
      </c>
      <c r="N451" s="93">
        <f>IFERROR(VLOOKUP($E451, V一般接種!$A:$G, N$4, FALSE), 0)</f>
        <v>434985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474841</v>
      </c>
      <c r="L452" s="92">
        <f>IFERROR(VLOOKUP($E452, V一般接種!$A:$G, L$4, FALSE), 0)</f>
        <v>154918</v>
      </c>
      <c r="M452" s="92">
        <f>IFERROR(VLOOKUP($E452, V一般接種!$A:$G, M$4, FALSE), 0)</f>
        <v>1744</v>
      </c>
      <c r="N452" s="93">
        <f>IFERROR(VLOOKUP($E452, V一般接種!$A:$G, N$4, FALSE), 0)</f>
        <v>434985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474841</v>
      </c>
      <c r="L453" s="92">
        <f>IFERROR(VLOOKUP($E453, V一般接種!$A:$G, L$4, FALSE), 0)</f>
        <v>154918</v>
      </c>
      <c r="M453" s="92">
        <f>IFERROR(VLOOKUP($E453, V一般接種!$A:$G, M$4, FALSE), 0)</f>
        <v>1744</v>
      </c>
      <c r="N453" s="93">
        <f>IFERROR(VLOOKUP($E453, V一般接種!$A:$G, N$4, FALSE), 0)</f>
        <v>434985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596762</v>
      </c>
      <c r="C454" s="109">
        <f>IF(COUNTIF($A$7:$A454, $A454)&gt;1, 0, IF($E454="", "", I454+J454+M454+N454+P454-R454))</f>
        <v>464773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446567</v>
      </c>
      <c r="L454" s="92">
        <f>IFERROR(VLOOKUP($E454, V一般接種!$A:$G, L$4, FALSE), 0)</f>
        <v>150195</v>
      </c>
      <c r="M454" s="92">
        <f>IFERROR(VLOOKUP($E454, V一般接種!$A:$G, M$4, FALSE), 0)</f>
        <v>1527</v>
      </c>
      <c r="N454" s="93">
        <f>IFERROR(VLOOKUP($E454, V一般接種!$A:$G, N$4, FALSE), 0)</f>
        <v>463246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446567</v>
      </c>
      <c r="L455" s="92">
        <f>IFERROR(VLOOKUP($E455, V一般接種!$A:$G, L$4, FALSE), 0)</f>
        <v>150195</v>
      </c>
      <c r="M455" s="92">
        <f>IFERROR(VLOOKUP($E455, V一般接種!$A:$G, M$4, FALSE), 0)</f>
        <v>1527</v>
      </c>
      <c r="N455" s="93">
        <f>IFERROR(VLOOKUP($E455, V一般接種!$A:$G, N$4, FALSE), 0)</f>
        <v>463246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446567</v>
      </c>
      <c r="L456" s="92">
        <f>IFERROR(VLOOKUP($E456, V一般接種!$A:$G, L$4, FALSE), 0)</f>
        <v>150195</v>
      </c>
      <c r="M456" s="92">
        <f>IFERROR(VLOOKUP($E456, V一般接種!$A:$G, M$4, FALSE), 0)</f>
        <v>1527</v>
      </c>
      <c r="N456" s="93">
        <f>IFERROR(VLOOKUP($E456, V一般接種!$A:$G, N$4, FALSE), 0)</f>
        <v>463246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583858</v>
      </c>
      <c r="C457" s="109">
        <f>IF(COUNTIF($A$7:$A457, $A457)&gt;1, 0, IF($E457="", "", I457+J457+M457+N457+P457-R457))</f>
        <v>450600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424060</v>
      </c>
      <c r="L457" s="92">
        <f>IFERROR(VLOOKUP($E457, V一般接種!$A:$G, L$4, FALSE), 0)</f>
        <v>159798</v>
      </c>
      <c r="M457" s="92">
        <f>IFERROR(VLOOKUP($E457, V一般接種!$A:$G, M$4, FALSE), 0)</f>
        <v>1851</v>
      </c>
      <c r="N457" s="93">
        <f>IFERROR(VLOOKUP($E457, V一般接種!$A:$G, N$4, FALSE), 0)</f>
        <v>448749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424060</v>
      </c>
      <c r="L458" s="92">
        <f>IFERROR(VLOOKUP($E458, V一般接種!$A:$G, L$4, FALSE), 0)</f>
        <v>159798</v>
      </c>
      <c r="M458" s="92">
        <f>IFERROR(VLOOKUP($E458, V一般接種!$A:$G, M$4, FALSE), 0)</f>
        <v>1851</v>
      </c>
      <c r="N458" s="93">
        <f>IFERROR(VLOOKUP($E458, V一般接種!$A:$G, N$4, FALSE), 0)</f>
        <v>448749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424060</v>
      </c>
      <c r="L459" s="92">
        <f>IFERROR(VLOOKUP($E459, V一般接種!$A:$G, L$4, FALSE), 0)</f>
        <v>159798</v>
      </c>
      <c r="M459" s="92">
        <f>IFERROR(VLOOKUP($E459, V一般接種!$A:$G, M$4, FALSE), 0)</f>
        <v>1851</v>
      </c>
      <c r="N459" s="93">
        <f>IFERROR(VLOOKUP($E459, V一般接種!$A:$G, N$4, FALSE), 0)</f>
        <v>448749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648026</v>
      </c>
      <c r="C460" s="109">
        <f>IF(COUNTIF($A$7:$A460, $A460)&gt;1, 0, IF($E460="", "", I460+J460+M460+N460+P460-R460))</f>
        <v>518626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466956</v>
      </c>
      <c r="L460" s="92">
        <f>IFERROR(VLOOKUP($E460, V一般接種!$A:$G, L$4, FALSE), 0)</f>
        <v>181070</v>
      </c>
      <c r="M460" s="92">
        <f>IFERROR(VLOOKUP($E460, V一般接種!$A:$G, M$4, FALSE), 0)</f>
        <v>1629</v>
      </c>
      <c r="N460" s="93">
        <f>IFERROR(VLOOKUP($E460, V一般接種!$A:$G, N$4, FALSE), 0)</f>
        <v>516997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466956</v>
      </c>
      <c r="L461" s="92">
        <f>IFERROR(VLOOKUP($E461, V一般接種!$A:$G, L$4, FALSE), 0)</f>
        <v>181070</v>
      </c>
      <c r="M461" s="92">
        <f>IFERROR(VLOOKUP($E461, V一般接種!$A:$G, M$4, FALSE), 0)</f>
        <v>1629</v>
      </c>
      <c r="N461" s="93">
        <f>IFERROR(VLOOKUP($E461, V一般接種!$A:$G, N$4, FALSE), 0)</f>
        <v>516997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466956</v>
      </c>
      <c r="L462" s="92">
        <f>IFERROR(VLOOKUP($E462, V一般接種!$A:$G, L$4, FALSE), 0)</f>
        <v>181070</v>
      </c>
      <c r="M462" s="92">
        <f>IFERROR(VLOOKUP($E462, V一般接種!$A:$G, M$4, FALSE), 0)</f>
        <v>1629</v>
      </c>
      <c r="N462" s="93">
        <f>IFERROR(VLOOKUP($E462, V一般接種!$A:$G, N$4, FALSE), 0)</f>
        <v>516997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785057</v>
      </c>
      <c r="C463" s="109">
        <f>IF(COUNTIF($A$7:$A463, $A463)&gt;1, 0, IF($E463="", "", I463+J463+M463+N463+P463-R463))</f>
        <v>625793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583787</v>
      </c>
      <c r="L463" s="92">
        <f>IFERROR(VLOOKUP($E463, V一般接種!$A:$G, L$4, FALSE), 0)</f>
        <v>201270</v>
      </c>
      <c r="M463" s="92">
        <f>IFERROR(VLOOKUP($E463, V一般接種!$A:$G, M$4, FALSE), 0)</f>
        <v>1825</v>
      </c>
      <c r="N463" s="93">
        <f>IFERROR(VLOOKUP($E463, V一般接種!$A:$G, N$4, FALSE), 0)</f>
        <v>623968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583787</v>
      </c>
      <c r="L464" s="92">
        <f>IFERROR(VLOOKUP($E464, V一般接種!$A:$G, L$4, FALSE), 0)</f>
        <v>201270</v>
      </c>
      <c r="M464" s="92">
        <f>IFERROR(VLOOKUP($E464, V一般接種!$A:$G, M$4, FALSE), 0)</f>
        <v>1825</v>
      </c>
      <c r="N464" s="93">
        <f>IFERROR(VLOOKUP($E464, V一般接種!$A:$G, N$4, FALSE), 0)</f>
        <v>623968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583787</v>
      </c>
      <c r="L465" s="92">
        <f>IFERROR(VLOOKUP($E465, V一般接種!$A:$G, L$4, FALSE), 0)</f>
        <v>201270</v>
      </c>
      <c r="M465" s="92">
        <f>IFERROR(VLOOKUP($E465, V一般接種!$A:$G, M$4, FALSE), 0)</f>
        <v>1825</v>
      </c>
      <c r="N465" s="93">
        <f>IFERROR(VLOOKUP($E465, V一般接種!$A:$G, N$4, FALSE), 0)</f>
        <v>623968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2766769</v>
      </c>
      <c r="C466" s="109">
        <f>IF(COUNTIF($A$7:$A466, $A466)&gt;1, 0, IF($E466="", "", I466+J466+M466+N466+P466-R466))</f>
        <v>2262320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458138</v>
      </c>
      <c r="L466" s="92">
        <f>IFERROR(VLOOKUP($E466, V一般接種!$A:$G, L$4, FALSE), 0)</f>
        <v>159554</v>
      </c>
      <c r="M466" s="92">
        <f>IFERROR(VLOOKUP($E466, V一般接種!$A:$G, M$4, FALSE), 0)</f>
        <v>1647</v>
      </c>
      <c r="N466" s="93">
        <f>IFERROR(VLOOKUP($E466, V一般接種!$A:$G, N$4, FALSE), 0)</f>
        <v>503526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458138</v>
      </c>
      <c r="L467" s="92">
        <f>IFERROR(VLOOKUP($E467, V一般接種!$A:$G, L$4, FALSE), 0)</f>
        <v>159554</v>
      </c>
      <c r="M467" s="92">
        <f>IFERROR(VLOOKUP($E467, V一般接種!$A:$G, M$4, FALSE), 0)</f>
        <v>1647</v>
      </c>
      <c r="N467" s="93">
        <f>IFERROR(VLOOKUP($E467, V一般接種!$A:$G, N$4, FALSE), 0)</f>
        <v>503526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458138</v>
      </c>
      <c r="L468" s="92">
        <f>IFERROR(VLOOKUP($E468, V一般接種!$A:$G, L$4, FALSE), 0)</f>
        <v>159554</v>
      </c>
      <c r="M468" s="92">
        <f>IFERROR(VLOOKUP($E468, V一般接種!$A:$G, M$4, FALSE), 0)</f>
        <v>1647</v>
      </c>
      <c r="N468" s="93">
        <f>IFERROR(VLOOKUP($E468, V一般接種!$A:$G, N$4, FALSE), 0)</f>
        <v>503526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508938</v>
      </c>
      <c r="C469" s="109">
        <f>IF(COUNTIF($A$7:$A469, $A469)&gt;1, 0, IF($E469="", "", I469+J469+M469+N469+P469-R469))</f>
        <v>439646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399666</v>
      </c>
      <c r="L469" s="92">
        <f>IFERROR(VLOOKUP($E469, V一般接種!$A:$G, L$4, FALSE), 0)</f>
        <v>109272</v>
      </c>
      <c r="M469" s="92">
        <f>IFERROR(VLOOKUP($E469, V一般接種!$A:$G, M$4, FALSE), 0)</f>
        <v>2309</v>
      </c>
      <c r="N469" s="93">
        <f>IFERROR(VLOOKUP($E469, V一般接種!$A:$G, N$4, FALSE), 0)</f>
        <v>437337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399666</v>
      </c>
      <c r="L470" s="92">
        <f>IFERROR(VLOOKUP($E470, V一般接種!$A:$G, L$4, FALSE), 0)</f>
        <v>109272</v>
      </c>
      <c r="M470" s="92">
        <f>IFERROR(VLOOKUP($E470, V一般接種!$A:$G, M$4, FALSE), 0)</f>
        <v>2309</v>
      </c>
      <c r="N470" s="93">
        <f>IFERROR(VLOOKUP($E470, V一般接種!$A:$G, N$4, FALSE), 0)</f>
        <v>437337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399666</v>
      </c>
      <c r="L471" s="92">
        <f>IFERROR(VLOOKUP($E471, V一般接種!$A:$G, L$4, FALSE), 0)</f>
        <v>109272</v>
      </c>
      <c r="M471" s="92">
        <f>IFERROR(VLOOKUP($E471, V一般接種!$A:$G, M$4, FALSE), 0)</f>
        <v>2309</v>
      </c>
      <c r="N471" s="93">
        <f>IFERROR(VLOOKUP($E471, V一般接種!$A:$G, N$4, FALSE), 0)</f>
        <v>437337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535307</v>
      </c>
      <c r="C472" s="109">
        <f>IF(COUNTIF($A$7:$A472, $A472)&gt;1, 0, IF($E472="", "", I472+J472+M472+N472+P472-R472))</f>
        <v>470119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430848</v>
      </c>
      <c r="L472" s="92">
        <f>IFERROR(VLOOKUP($E472, V一般接種!$A:$G, L$4, FALSE), 0)</f>
        <v>104459</v>
      </c>
      <c r="M472" s="92">
        <f>IFERROR(VLOOKUP($E472, V一般接種!$A:$G, M$4, FALSE), 0)</f>
        <v>1894</v>
      </c>
      <c r="N472" s="93">
        <f>IFERROR(VLOOKUP($E472, V一般接種!$A:$G, N$4, FALSE), 0)</f>
        <v>468225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430848</v>
      </c>
      <c r="L473" s="92">
        <f>IFERROR(VLOOKUP($E473, V一般接種!$A:$G, L$4, FALSE), 0)</f>
        <v>104459</v>
      </c>
      <c r="M473" s="92">
        <f>IFERROR(VLOOKUP($E473, V一般接種!$A:$G, M$4, FALSE), 0)</f>
        <v>1894</v>
      </c>
      <c r="N473" s="93">
        <f>IFERROR(VLOOKUP($E473, V一般接種!$A:$G, N$4, FALSE), 0)</f>
        <v>468225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430848</v>
      </c>
      <c r="L474" s="92">
        <f>IFERROR(VLOOKUP($E474, V一般接種!$A:$G, L$4, FALSE), 0)</f>
        <v>104459</v>
      </c>
      <c r="M474" s="92">
        <f>IFERROR(VLOOKUP($E474, V一般接種!$A:$G, M$4, FALSE), 0)</f>
        <v>1894</v>
      </c>
      <c r="N474" s="93">
        <f>IFERROR(VLOOKUP($E474, V一般接種!$A:$G, N$4, FALSE), 0)</f>
        <v>468225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512900</v>
      </c>
      <c r="C475" s="109">
        <f>IF(COUNTIF($A$7:$A475, $A475)&gt;1, 0, IF($E475="", "", I475+J475+M475+N475+P475-R475))</f>
        <v>468799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415064</v>
      </c>
      <c r="L475" s="92">
        <f>IFERROR(VLOOKUP($E475, V一般接種!$A:$G, L$4, FALSE), 0)</f>
        <v>97836</v>
      </c>
      <c r="M475" s="92">
        <f>IFERROR(VLOOKUP($E475, V一般接種!$A:$G, M$4, FALSE), 0)</f>
        <v>1580</v>
      </c>
      <c r="N475" s="93">
        <f>IFERROR(VLOOKUP($E475, V一般接種!$A:$G, N$4, FALSE), 0)</f>
        <v>467219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415064</v>
      </c>
      <c r="L476" s="92">
        <f>IFERROR(VLOOKUP($E476, V一般接種!$A:$G, L$4, FALSE), 0)</f>
        <v>97836</v>
      </c>
      <c r="M476" s="92">
        <f>IFERROR(VLOOKUP($E476, V一般接種!$A:$G, M$4, FALSE), 0)</f>
        <v>1580</v>
      </c>
      <c r="N476" s="93">
        <f>IFERROR(VLOOKUP($E476, V一般接種!$A:$G, N$4, FALSE), 0)</f>
        <v>467219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415064</v>
      </c>
      <c r="L477" s="92">
        <f>IFERROR(VLOOKUP($E477, V一般接種!$A:$G, L$4, FALSE), 0)</f>
        <v>97836</v>
      </c>
      <c r="M477" s="92">
        <f>IFERROR(VLOOKUP($E477, V一般接種!$A:$G, M$4, FALSE), 0)</f>
        <v>1580</v>
      </c>
      <c r="N477" s="93">
        <f>IFERROR(VLOOKUP($E477, V一般接種!$A:$G, N$4, FALSE), 0)</f>
        <v>467219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498837</v>
      </c>
      <c r="C478" s="109">
        <f>IF(COUNTIF($A$7:$A478, $A478)&gt;1, 0, IF($E478="", "", I478+J478+M478+N478+P478-R478))</f>
        <v>458308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397541</v>
      </c>
      <c r="L478" s="92">
        <f>IFERROR(VLOOKUP($E478, V一般接種!$A:$G, L$4, FALSE), 0)</f>
        <v>101296</v>
      </c>
      <c r="M478" s="92">
        <f>IFERROR(VLOOKUP($E478, V一般接種!$A:$G, M$4, FALSE), 0)</f>
        <v>1731</v>
      </c>
      <c r="N478" s="93">
        <f>IFERROR(VLOOKUP($E478, V一般接種!$A:$G, N$4, FALSE), 0)</f>
        <v>456577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397541</v>
      </c>
      <c r="L479" s="92">
        <f>IFERROR(VLOOKUP($E479, V一般接種!$A:$G, L$4, FALSE), 0)</f>
        <v>101296</v>
      </c>
      <c r="M479" s="92">
        <f>IFERROR(VLOOKUP($E479, V一般接種!$A:$G, M$4, FALSE), 0)</f>
        <v>1731</v>
      </c>
      <c r="N479" s="93">
        <f>IFERROR(VLOOKUP($E479, V一般接種!$A:$G, N$4, FALSE), 0)</f>
        <v>456577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397541</v>
      </c>
      <c r="L480" s="92">
        <f>IFERROR(VLOOKUP($E480, V一般接種!$A:$G, L$4, FALSE), 0)</f>
        <v>101296</v>
      </c>
      <c r="M480" s="92">
        <f>IFERROR(VLOOKUP($E480, V一般接種!$A:$G, M$4, FALSE), 0)</f>
        <v>1731</v>
      </c>
      <c r="N480" s="93">
        <f>IFERROR(VLOOKUP($E480, V一般接種!$A:$G, N$4, FALSE), 0)</f>
        <v>456577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575651</v>
      </c>
      <c r="C481" s="109">
        <f>IF(COUNTIF($A$7:$A481, $A481)&gt;1, 0, IF($E481="", "", I481+J481+M481+N481+P481-R481))</f>
        <v>536949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457975</v>
      </c>
      <c r="L481" s="92">
        <f>IFERROR(VLOOKUP($E481, V一般接種!$A:$G, L$4, FALSE), 0)</f>
        <v>117676</v>
      </c>
      <c r="M481" s="92">
        <f>IFERROR(VLOOKUP($E481, V一般接種!$A:$G, M$4, FALSE), 0)</f>
        <v>1993</v>
      </c>
      <c r="N481" s="93">
        <f>IFERROR(VLOOKUP($E481, V一般接種!$A:$G, N$4, FALSE), 0)</f>
        <v>534956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457975</v>
      </c>
      <c r="L482" s="92">
        <f>IFERROR(VLOOKUP($E482, V一般接種!$A:$G, L$4, FALSE), 0)</f>
        <v>117676</v>
      </c>
      <c r="M482" s="92">
        <f>IFERROR(VLOOKUP($E482, V一般接種!$A:$G, M$4, FALSE), 0)</f>
        <v>1993</v>
      </c>
      <c r="N482" s="93">
        <f>IFERROR(VLOOKUP($E482, V一般接種!$A:$G, N$4, FALSE), 0)</f>
        <v>534956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457975</v>
      </c>
      <c r="L483" s="92">
        <f>IFERROR(VLOOKUP($E483, V一般接種!$A:$G, L$4, FALSE), 0)</f>
        <v>117676</v>
      </c>
      <c r="M483" s="92">
        <f>IFERROR(VLOOKUP($E483, V一般接種!$A:$G, M$4, FALSE), 0)</f>
        <v>1993</v>
      </c>
      <c r="N483" s="93">
        <f>IFERROR(VLOOKUP($E483, V一般接種!$A:$G, N$4, FALSE), 0)</f>
        <v>534956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737212</v>
      </c>
      <c r="C484" s="109">
        <f>IF(COUNTIF($A$7:$A484, $A484)&gt;1, 0, IF($E484="", "", I484+J484+M484+N484+P484-R484))</f>
        <v>618319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598375</v>
      </c>
      <c r="L484" s="92">
        <f>IFERROR(VLOOKUP($E484, V一般接種!$A:$G, L$4, FALSE), 0)</f>
        <v>138837</v>
      </c>
      <c r="M484" s="92">
        <f>IFERROR(VLOOKUP($E484, V一般接種!$A:$G, M$4, FALSE), 0)</f>
        <v>2400</v>
      </c>
      <c r="N484" s="93">
        <f>IFERROR(VLOOKUP($E484, V一般接種!$A:$G, N$4, FALSE), 0)</f>
        <v>615919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598375</v>
      </c>
      <c r="L485" s="92">
        <f>IFERROR(VLOOKUP($E485, V一般接種!$A:$G, L$4, FALSE), 0)</f>
        <v>138837</v>
      </c>
      <c r="M485" s="92">
        <f>IFERROR(VLOOKUP($E485, V一般接種!$A:$G, M$4, FALSE), 0)</f>
        <v>2400</v>
      </c>
      <c r="N485" s="93">
        <f>IFERROR(VLOOKUP($E485, V一般接種!$A:$G, N$4, FALSE), 0)</f>
        <v>615919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598375</v>
      </c>
      <c r="L486" s="92">
        <f>IFERROR(VLOOKUP($E486, V一般接種!$A:$G, L$4, FALSE), 0)</f>
        <v>138837</v>
      </c>
      <c r="M486" s="92">
        <f>IFERROR(VLOOKUP($E486, V一般接種!$A:$G, M$4, FALSE), 0)</f>
        <v>2400</v>
      </c>
      <c r="N486" s="93">
        <f>IFERROR(VLOOKUP($E486, V一般接種!$A:$G, N$4, FALSE), 0)</f>
        <v>615919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2389170</v>
      </c>
      <c r="C487" s="109">
        <f>IF(COUNTIF($A$7:$A487, $A487)&gt;1, 0, IF($E487="", "", I487+J487+M487+N487+P487-R487))</f>
        <v>1961188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458303</v>
      </c>
      <c r="L487" s="92">
        <f>IFERROR(VLOOKUP($E487, V一般接種!$A:$G, L$4, FALSE), 0)</f>
        <v>116720</v>
      </c>
      <c r="M487" s="92">
        <f>IFERROR(VLOOKUP($E487, V一般接種!$A:$G, M$4, FALSE), 0)</f>
        <v>1559</v>
      </c>
      <c r="N487" s="93">
        <f>IFERROR(VLOOKUP($E487, V一般接種!$A:$G, N$4, FALSE), 0)</f>
        <v>464437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458303</v>
      </c>
      <c r="L488" s="92">
        <f>IFERROR(VLOOKUP($E488, V一般接種!$A:$G, L$4, FALSE), 0)</f>
        <v>116720</v>
      </c>
      <c r="M488" s="92">
        <f>IFERROR(VLOOKUP($E488, V一般接種!$A:$G, M$4, FALSE), 0)</f>
        <v>1559</v>
      </c>
      <c r="N488" s="93">
        <f>IFERROR(VLOOKUP($E488, V一般接種!$A:$G, N$4, FALSE), 0)</f>
        <v>464437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458303</v>
      </c>
      <c r="L489" s="92">
        <f>IFERROR(VLOOKUP($E489, V一般接種!$A:$G, L$4, FALSE), 0)</f>
        <v>116720</v>
      </c>
      <c r="M489" s="92">
        <f>IFERROR(VLOOKUP($E489, V一般接種!$A:$G, M$4, FALSE), 0)</f>
        <v>1559</v>
      </c>
      <c r="N489" s="93">
        <f>IFERROR(VLOOKUP($E489, V一般接種!$A:$G, N$4, FALSE), 0)</f>
        <v>464437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155531</v>
      </c>
      <c r="C490" s="109">
        <f>IF(COUNTIF($A$7:$A490, $A490)&gt;1, 0, IF($E490="", "", I490+J490+M490+N490+P490-R490))</f>
        <v>81288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102116</v>
      </c>
      <c r="L490" s="92">
        <f>IFERROR(VLOOKUP($E490, V一般接種!$A:$G, L$4, FALSE), 0)</f>
        <v>53415</v>
      </c>
      <c r="M490" s="92">
        <f>IFERROR(VLOOKUP($E490, V一般接種!$A:$G, M$4, FALSE), 0)</f>
        <v>671</v>
      </c>
      <c r="N490" s="93">
        <f>IFERROR(VLOOKUP($E490, V一般接種!$A:$G, N$4, FALSE), 0)</f>
        <v>80617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102116</v>
      </c>
      <c r="L491" s="92">
        <f>IFERROR(VLOOKUP($E491, V一般接種!$A:$G, L$4, FALSE), 0)</f>
        <v>53415</v>
      </c>
      <c r="M491" s="92">
        <f>IFERROR(VLOOKUP($E491, V一般接種!$A:$G, M$4, FALSE), 0)</f>
        <v>671</v>
      </c>
      <c r="N491" s="93">
        <f>IFERROR(VLOOKUP($E491, V一般接種!$A:$G, N$4, FALSE), 0)</f>
        <v>80617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102116</v>
      </c>
      <c r="L492" s="92">
        <f>IFERROR(VLOOKUP($E492, V一般接種!$A:$G, L$4, FALSE), 0)</f>
        <v>53415</v>
      </c>
      <c r="M492" s="92">
        <f>IFERROR(VLOOKUP($E492, V一般接種!$A:$G, M$4, FALSE), 0)</f>
        <v>671</v>
      </c>
      <c r="N492" s="93">
        <f>IFERROR(VLOOKUP($E492, V一般接種!$A:$G, N$4, FALSE), 0)</f>
        <v>80617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410947</v>
      </c>
      <c r="C493" s="109">
        <f>IF(COUNTIF($A$7:$A493, $A493)&gt;1, 0, IF($E493="", "", I493+J493+M493+N493+P493-R493))</f>
        <v>564261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341899</v>
      </c>
      <c r="L493" s="92">
        <f>IFERROR(VLOOKUP($E493, V一般接種!$A:$G, L$4, FALSE), 0)</f>
        <v>69048</v>
      </c>
      <c r="M493" s="92">
        <f>IFERROR(VLOOKUP($E493, V一般接種!$A:$G, M$4, FALSE), 0)</f>
        <v>632</v>
      </c>
      <c r="N493" s="93">
        <f>IFERROR(VLOOKUP($E493, V一般接種!$A:$G, N$4, FALSE), 0)</f>
        <v>563629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341899</v>
      </c>
      <c r="L494" s="92">
        <f>IFERROR(VLOOKUP($E494, V一般接種!$A:$G, L$4, FALSE), 0)</f>
        <v>69048</v>
      </c>
      <c r="M494" s="92">
        <f>IFERROR(VLOOKUP($E494, V一般接種!$A:$G, M$4, FALSE), 0)</f>
        <v>632</v>
      </c>
      <c r="N494" s="93">
        <f>IFERROR(VLOOKUP($E494, V一般接種!$A:$G, N$4, FALSE), 0)</f>
        <v>563629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341899</v>
      </c>
      <c r="L495" s="92">
        <f>IFERROR(VLOOKUP($E495, V一般接種!$A:$G, L$4, FALSE), 0)</f>
        <v>69048</v>
      </c>
      <c r="M495" s="92">
        <f>IFERROR(VLOOKUP($E495, V一般接種!$A:$G, M$4, FALSE), 0)</f>
        <v>632</v>
      </c>
      <c r="N495" s="93">
        <f>IFERROR(VLOOKUP($E495, V一般接種!$A:$G, N$4, FALSE), 0)</f>
        <v>563629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419580</v>
      </c>
      <c r="C496" s="109">
        <f>IF(COUNTIF($A$7:$A496, $A496)&gt;1, 0, IF($E496="", "", I496+J496+M496+N496+P496-R496))</f>
        <v>529817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351006</v>
      </c>
      <c r="L496" s="92">
        <f>IFERROR(VLOOKUP($E496, V一般接種!$A:$G, L$4, FALSE), 0)</f>
        <v>68574</v>
      </c>
      <c r="M496" s="92">
        <f>IFERROR(VLOOKUP($E496, V一般接種!$A:$G, M$4, FALSE), 0)</f>
        <v>1031</v>
      </c>
      <c r="N496" s="93">
        <f>IFERROR(VLOOKUP($E496, V一般接種!$A:$G, N$4, FALSE), 0)</f>
        <v>528786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351006</v>
      </c>
      <c r="L497" s="92">
        <f>IFERROR(VLOOKUP($E497, V一般接種!$A:$G, L$4, FALSE), 0)</f>
        <v>68574</v>
      </c>
      <c r="M497" s="92">
        <f>IFERROR(VLOOKUP($E497, V一般接種!$A:$G, M$4, FALSE), 0)</f>
        <v>1031</v>
      </c>
      <c r="N497" s="93">
        <f>IFERROR(VLOOKUP($E497, V一般接種!$A:$G, N$4, FALSE), 0)</f>
        <v>528786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351006</v>
      </c>
      <c r="L498" s="92">
        <f>IFERROR(VLOOKUP($E498, V一般接種!$A:$G, L$4, FALSE), 0)</f>
        <v>68574</v>
      </c>
      <c r="M498" s="92">
        <f>IFERROR(VLOOKUP($E498, V一般接種!$A:$G, M$4, FALSE), 0)</f>
        <v>1031</v>
      </c>
      <c r="N498" s="93">
        <f>IFERROR(VLOOKUP($E498, V一般接種!$A:$G, N$4, FALSE), 0)</f>
        <v>528786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193929</v>
      </c>
      <c r="C499" s="109">
        <f>IF(COUNTIF($A$7:$A499, $A499)&gt;1, 0, IF($E499="", "", I499+J499+M499+N499+P499-R499))</f>
        <v>149529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144939</v>
      </c>
      <c r="L499" s="92">
        <f>IFERROR(VLOOKUP($E499, V一般接種!$A:$G, L$4, FALSE), 0)</f>
        <v>48990</v>
      </c>
      <c r="M499" s="92">
        <f>IFERROR(VLOOKUP($E499, V一般接種!$A:$G, M$4, FALSE), 0)</f>
        <v>888</v>
      </c>
      <c r="N499" s="93">
        <f>IFERROR(VLOOKUP($E499, V一般接種!$A:$G, N$4, FALSE), 0)</f>
        <v>148641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144939</v>
      </c>
      <c r="L500" s="92">
        <f>IFERROR(VLOOKUP($E500, V一般接種!$A:$G, L$4, FALSE), 0)</f>
        <v>48990</v>
      </c>
      <c r="M500" s="92">
        <f>IFERROR(VLOOKUP($E500, V一般接種!$A:$G, M$4, FALSE), 0)</f>
        <v>888</v>
      </c>
      <c r="N500" s="93">
        <f>IFERROR(VLOOKUP($E500, V一般接種!$A:$G, N$4, FALSE), 0)</f>
        <v>148641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144939</v>
      </c>
      <c r="L501" s="92">
        <f>IFERROR(VLOOKUP($E501, V一般接種!$A:$G, L$4, FALSE), 0)</f>
        <v>48990</v>
      </c>
      <c r="M501" s="92">
        <f>IFERROR(VLOOKUP($E501, V一般接種!$A:$G, M$4, FALSE), 0)</f>
        <v>888</v>
      </c>
      <c r="N501" s="93">
        <f>IFERROR(VLOOKUP($E501, V一般接種!$A:$G, N$4, FALSE), 0)</f>
        <v>148641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435444</v>
      </c>
      <c r="C502" s="109">
        <f>IF(COUNTIF($A$7:$A502, $A502)&gt;1, 0, IF($E502="", "", I502+J502+M502+N502+P502-R502))</f>
        <v>636383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359517</v>
      </c>
      <c r="L502" s="92">
        <f>IFERROR(VLOOKUP($E502, V一般接種!$A:$G, L$4, FALSE), 0)</f>
        <v>75927</v>
      </c>
      <c r="M502" s="92">
        <f>IFERROR(VLOOKUP($E502, V一般接種!$A:$G, M$4, FALSE), 0)</f>
        <v>816</v>
      </c>
      <c r="N502" s="93">
        <f>IFERROR(VLOOKUP($E502, V一般接種!$A:$G, N$4, FALSE), 0)</f>
        <v>635567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359517</v>
      </c>
      <c r="L503" s="92">
        <f>IFERROR(VLOOKUP($E503, V一般接種!$A:$G, L$4, FALSE), 0)</f>
        <v>75927</v>
      </c>
      <c r="M503" s="92">
        <f>IFERROR(VLOOKUP($E503, V一般接種!$A:$G, M$4, FALSE), 0)</f>
        <v>816</v>
      </c>
      <c r="N503" s="93">
        <f>IFERROR(VLOOKUP($E503, V一般接種!$A:$G, N$4, FALSE), 0)</f>
        <v>635567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359517</v>
      </c>
      <c r="L504" s="92">
        <f>IFERROR(VLOOKUP($E504, V一般接種!$A:$G, L$4, FALSE), 0)</f>
        <v>75927</v>
      </c>
      <c r="M504" s="92">
        <f>IFERROR(VLOOKUP($E504, V一般接種!$A:$G, M$4, FALSE), 0)</f>
        <v>816</v>
      </c>
      <c r="N504" s="93">
        <f>IFERROR(VLOOKUP($E504, V一般接種!$A:$G, N$4, FALSE), 0)</f>
        <v>635567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574085</v>
      </c>
      <c r="C505" s="109">
        <f>IF(COUNTIF($A$7:$A505, $A505)&gt;1, 0, IF($E505="", "", I505+J505+M505+N505+P505-R505))</f>
        <v>795572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469970</v>
      </c>
      <c r="L505" s="92">
        <f>IFERROR(VLOOKUP($E505, V一般接種!$A:$G, L$4, FALSE), 0)</f>
        <v>104115</v>
      </c>
      <c r="M505" s="92">
        <f>IFERROR(VLOOKUP($E505, V一般接種!$A:$G, M$4, FALSE), 0)</f>
        <v>1478</v>
      </c>
      <c r="N505" s="93">
        <f>IFERROR(VLOOKUP($E505, V一般接種!$A:$G, N$4, FALSE), 0)</f>
        <v>794094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469970</v>
      </c>
      <c r="L506" s="92">
        <f>IFERROR(VLOOKUP($E506, V一般接種!$A:$G, L$4, FALSE), 0)</f>
        <v>104115</v>
      </c>
      <c r="M506" s="92">
        <f>IFERROR(VLOOKUP($E506, V一般接種!$A:$G, M$4, FALSE), 0)</f>
        <v>1478</v>
      </c>
      <c r="N506" s="93">
        <f>IFERROR(VLOOKUP($E506, V一般接種!$A:$G, N$4, FALSE), 0)</f>
        <v>794094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469970</v>
      </c>
      <c r="L507" s="92">
        <f>IFERROR(VLOOKUP($E507, V一般接種!$A:$G, L$4, FALSE), 0)</f>
        <v>104115</v>
      </c>
      <c r="M507" s="92">
        <f>IFERROR(VLOOKUP($E507, V一般接種!$A:$G, M$4, FALSE), 0)</f>
        <v>1478</v>
      </c>
      <c r="N507" s="93">
        <f>IFERROR(VLOOKUP($E507, V一般接種!$A:$G, N$4, FALSE), 0)</f>
        <v>794094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1963903</v>
      </c>
      <c r="C508" s="109">
        <f>IF(COUNTIF($A$7:$A508, $A508)&gt;1, 0, IF($E508="", "", I508+J508+M508+N508+P508-R508))</f>
        <v>1953666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366507</v>
      </c>
      <c r="L508" s="92">
        <f>IFERROR(VLOOKUP($E508, V一般接種!$A:$G, L$4, FALSE), 0)</f>
        <v>80240</v>
      </c>
      <c r="M508" s="92">
        <f>IFERROR(VLOOKUP($E508, V一般接種!$A:$G, M$4, FALSE), 0)</f>
        <v>775</v>
      </c>
      <c r="N508" s="93">
        <f>IFERROR(VLOOKUP($E508, V一般接種!$A:$G, N$4, FALSE), 0)</f>
        <v>611502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366507</v>
      </c>
      <c r="L509" s="92">
        <f>IFERROR(VLOOKUP($E509, V一般接種!$A:$G, L$4, FALSE), 0)</f>
        <v>80240</v>
      </c>
      <c r="M509" s="92">
        <f>IFERROR(VLOOKUP($E509, V一般接種!$A:$G, M$4, FALSE), 0)</f>
        <v>775</v>
      </c>
      <c r="N509" s="93">
        <f>IFERROR(VLOOKUP($E509, V一般接種!$A:$G, N$4, FALSE), 0)</f>
        <v>611502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366507</v>
      </c>
      <c r="L510" s="92">
        <f>IFERROR(VLOOKUP($E510, V一般接種!$A:$G, L$4, FALSE), 0)</f>
        <v>80240</v>
      </c>
      <c r="M510" s="92">
        <f>IFERROR(VLOOKUP($E510, V一般接種!$A:$G, M$4, FALSE), 0)</f>
        <v>775</v>
      </c>
      <c r="N510" s="93">
        <f>IFERROR(VLOOKUP($E510, V一般接種!$A:$G, N$4, FALSE), 0)</f>
        <v>611502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376765</v>
      </c>
      <c r="C511" s="109">
        <f>IF(COUNTIF($A$7:$A511, $A511)&gt;1, 0, IF($E511="", "", I511+J511+M511+N511+P511-R511))</f>
        <v>479272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332775</v>
      </c>
      <c r="L511" s="92">
        <f>IFERROR(VLOOKUP($E511, V一般接種!$A:$G, L$4, FALSE), 0)</f>
        <v>43990</v>
      </c>
      <c r="M511" s="92">
        <f>IFERROR(VLOOKUP($E511, V一般接種!$A:$G, M$4, FALSE), 0)</f>
        <v>448</v>
      </c>
      <c r="N511" s="93">
        <f>IFERROR(VLOOKUP($E511, V一般接種!$A:$G, N$4, FALSE), 0)</f>
        <v>478824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332775</v>
      </c>
      <c r="L512" s="92">
        <f>IFERROR(VLOOKUP($E512, V一般接種!$A:$G, L$4, FALSE), 0)</f>
        <v>43990</v>
      </c>
      <c r="M512" s="92">
        <f>IFERROR(VLOOKUP($E512, V一般接種!$A:$G, M$4, FALSE), 0)</f>
        <v>448</v>
      </c>
      <c r="N512" s="93">
        <f>IFERROR(VLOOKUP($E512, V一般接種!$A:$G, N$4, FALSE), 0)</f>
        <v>478824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332775</v>
      </c>
      <c r="L513" s="92">
        <f>IFERROR(VLOOKUP($E513, V一般接種!$A:$G, L$4, FALSE), 0)</f>
        <v>43990</v>
      </c>
      <c r="M513" s="92">
        <f>IFERROR(VLOOKUP($E513, V一般接種!$A:$G, M$4, FALSE), 0)</f>
        <v>448</v>
      </c>
      <c r="N513" s="93">
        <f>IFERROR(VLOOKUP($E513, V一般接種!$A:$G, N$4, FALSE), 0)</f>
        <v>478824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406938</v>
      </c>
      <c r="C514" s="109">
        <f>IF(COUNTIF($A$7:$A514, $A514)&gt;1, 0, IF($E514="", "", I514+J514+M514+N514+P514-R514))</f>
        <v>487156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365512</v>
      </c>
      <c r="L514" s="92">
        <f>IFERROR(VLOOKUP($E514, V一般接種!$A:$G, L$4, FALSE), 0)</f>
        <v>41426</v>
      </c>
      <c r="M514" s="92">
        <f>IFERROR(VLOOKUP($E514, V一般接種!$A:$G, M$4, FALSE), 0)</f>
        <v>346</v>
      </c>
      <c r="N514" s="93">
        <f>IFERROR(VLOOKUP($E514, V一般接種!$A:$G, N$4, FALSE), 0)</f>
        <v>486810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365512</v>
      </c>
      <c r="L515" s="92">
        <f>IFERROR(VLOOKUP($E515, V一般接種!$A:$G, L$4, FALSE), 0)</f>
        <v>41426</v>
      </c>
      <c r="M515" s="92">
        <f>IFERROR(VLOOKUP($E515, V一般接種!$A:$G, M$4, FALSE), 0)</f>
        <v>346</v>
      </c>
      <c r="N515" s="93">
        <f>IFERROR(VLOOKUP($E515, V一般接種!$A:$G, N$4, FALSE), 0)</f>
        <v>486810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365512</v>
      </c>
      <c r="L516" s="92">
        <f>IFERROR(VLOOKUP($E516, V一般接種!$A:$G, L$4, FALSE), 0)</f>
        <v>41426</v>
      </c>
      <c r="M516" s="92">
        <f>IFERROR(VLOOKUP($E516, V一般接種!$A:$G, M$4, FALSE), 0)</f>
        <v>346</v>
      </c>
      <c r="N516" s="93">
        <f>IFERROR(VLOOKUP($E516, V一般接種!$A:$G, N$4, FALSE), 0)</f>
        <v>486810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403155</v>
      </c>
      <c r="C517" s="109">
        <f>IF(COUNTIF($A$7:$A517, $A517)&gt;1, 0, IF($E517="", "", I517+J517+M517+N517+P517-R517))</f>
        <v>451326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360691</v>
      </c>
      <c r="L517" s="92">
        <f>IFERROR(VLOOKUP($E517, V一般接種!$A:$G, L$4, FALSE), 0)</f>
        <v>42464</v>
      </c>
      <c r="M517" s="92">
        <f>IFERROR(VLOOKUP($E517, V一般接種!$A:$G, M$4, FALSE), 0)</f>
        <v>509</v>
      </c>
      <c r="N517" s="93">
        <f>IFERROR(VLOOKUP($E517, V一般接種!$A:$G, N$4, FALSE), 0)</f>
        <v>450817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360691</v>
      </c>
      <c r="L518" s="92">
        <f>IFERROR(VLOOKUP($E518, V一般接種!$A:$G, L$4, FALSE), 0)</f>
        <v>42464</v>
      </c>
      <c r="M518" s="92">
        <f>IFERROR(VLOOKUP($E518, V一般接種!$A:$G, M$4, FALSE), 0)</f>
        <v>509</v>
      </c>
      <c r="N518" s="93">
        <f>IFERROR(VLOOKUP($E518, V一般接種!$A:$G, N$4, FALSE), 0)</f>
        <v>450817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360691</v>
      </c>
      <c r="L519" s="92">
        <f>IFERROR(VLOOKUP($E519, V一般接種!$A:$G, L$4, FALSE), 0)</f>
        <v>42464</v>
      </c>
      <c r="M519" s="92">
        <f>IFERROR(VLOOKUP($E519, V一般接種!$A:$G, M$4, FALSE), 0)</f>
        <v>509</v>
      </c>
      <c r="N519" s="93">
        <f>IFERROR(VLOOKUP($E519, V一般接種!$A:$G, N$4, FALSE), 0)</f>
        <v>450817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388480</v>
      </c>
      <c r="C520" s="109">
        <f>IF(COUNTIF($A$7:$A520, $A520)&gt;1, 0, IF($E520="", "", I520+J520+M520+N520+P520-R520))</f>
        <v>440452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347266</v>
      </c>
      <c r="L520" s="92">
        <f>IFERROR(VLOOKUP($E520, V一般接種!$A:$G, L$4, FALSE), 0)</f>
        <v>41214</v>
      </c>
      <c r="M520" s="92">
        <f>IFERROR(VLOOKUP($E520, V一般接種!$A:$G, M$4, FALSE), 0)</f>
        <v>379</v>
      </c>
      <c r="N520" s="93">
        <f>IFERROR(VLOOKUP($E520, V一般接種!$A:$G, N$4, FALSE), 0)</f>
        <v>440073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347266</v>
      </c>
      <c r="L521" s="92">
        <f>IFERROR(VLOOKUP($E521, V一般接種!$A:$G, L$4, FALSE), 0)</f>
        <v>41214</v>
      </c>
      <c r="M521" s="92">
        <f>IFERROR(VLOOKUP($E521, V一般接種!$A:$G, M$4, FALSE), 0)</f>
        <v>379</v>
      </c>
      <c r="N521" s="93">
        <f>IFERROR(VLOOKUP($E521, V一般接種!$A:$G, N$4, FALSE), 0)</f>
        <v>440073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347266</v>
      </c>
      <c r="L522" s="92">
        <f>IFERROR(VLOOKUP($E522, V一般接種!$A:$G, L$4, FALSE), 0)</f>
        <v>41214</v>
      </c>
      <c r="M522" s="92">
        <f>IFERROR(VLOOKUP($E522, V一般接種!$A:$G, M$4, FALSE), 0)</f>
        <v>379</v>
      </c>
      <c r="N522" s="93">
        <f>IFERROR(VLOOKUP($E522, V一般接種!$A:$G, N$4, FALSE), 0)</f>
        <v>440073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439588</v>
      </c>
      <c r="C523" s="109">
        <f>IF(COUNTIF($A$7:$A523, $A523)&gt;1, 0, IF($E523="", "", I523+J523+M523+N523+P523-R523))</f>
        <v>480065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394846</v>
      </c>
      <c r="L523" s="92">
        <f>IFERROR(VLOOKUP($E523, V一般接種!$A:$G, L$4, FALSE), 0)</f>
        <v>44742</v>
      </c>
      <c r="M523" s="92">
        <f>IFERROR(VLOOKUP($E523, V一般接種!$A:$G, M$4, FALSE), 0)</f>
        <v>243</v>
      </c>
      <c r="N523" s="93">
        <f>IFERROR(VLOOKUP($E523, V一般接種!$A:$G, N$4, FALSE), 0)</f>
        <v>479822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394846</v>
      </c>
      <c r="L524" s="92">
        <f>IFERROR(VLOOKUP($E524, V一般接種!$A:$G, L$4, FALSE), 0)</f>
        <v>44742</v>
      </c>
      <c r="M524" s="92">
        <f>IFERROR(VLOOKUP($E524, V一般接種!$A:$G, M$4, FALSE), 0)</f>
        <v>243</v>
      </c>
      <c r="N524" s="93">
        <f>IFERROR(VLOOKUP($E524, V一般接種!$A:$G, N$4, FALSE), 0)</f>
        <v>479822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394846</v>
      </c>
      <c r="L525" s="92">
        <f>IFERROR(VLOOKUP($E525, V一般接種!$A:$G, L$4, FALSE), 0)</f>
        <v>44742</v>
      </c>
      <c r="M525" s="92">
        <f>IFERROR(VLOOKUP($E525, V一般接種!$A:$G, M$4, FALSE), 0)</f>
        <v>243</v>
      </c>
      <c r="N525" s="93">
        <f>IFERROR(VLOOKUP($E525, V一般接種!$A:$G, N$4, FALSE), 0)</f>
        <v>479822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597701</v>
      </c>
      <c r="C526" s="109">
        <f>IF(COUNTIF($A$7:$A526, $A526)&gt;1, 0, IF($E526="", "", I526+J526+M526+N526+P526-R526))</f>
        <v>597746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526806</v>
      </c>
      <c r="L526" s="92">
        <f>IFERROR(VLOOKUP($E526, V一般接種!$A:$G, L$4, FALSE), 0)</f>
        <v>70895</v>
      </c>
      <c r="M526" s="92">
        <f>IFERROR(VLOOKUP($E526, V一般接種!$A:$G, M$4, FALSE), 0)</f>
        <v>555</v>
      </c>
      <c r="N526" s="93">
        <f>IFERROR(VLOOKUP($E526, V一般接種!$A:$G, N$4, FALSE), 0)</f>
        <v>597191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526806</v>
      </c>
      <c r="L527" s="92">
        <f>IFERROR(VLOOKUP($E527, V一般接種!$A:$G, L$4, FALSE), 0)</f>
        <v>70895</v>
      </c>
      <c r="M527" s="92">
        <f>IFERROR(VLOOKUP($E527, V一般接種!$A:$G, M$4, FALSE), 0)</f>
        <v>555</v>
      </c>
      <c r="N527" s="93">
        <f>IFERROR(VLOOKUP($E527, V一般接種!$A:$G, N$4, FALSE), 0)</f>
        <v>597191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526806</v>
      </c>
      <c r="L528" s="92">
        <f>IFERROR(VLOOKUP($E528, V一般接種!$A:$G, L$4, FALSE), 0)</f>
        <v>70895</v>
      </c>
      <c r="M528" s="92">
        <f>IFERROR(VLOOKUP($E528, V一般接種!$A:$G, M$4, FALSE), 0)</f>
        <v>555</v>
      </c>
      <c r="N528" s="93">
        <f>IFERROR(VLOOKUP($E528, V一般接種!$A:$G, N$4, FALSE), 0)</f>
        <v>597191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1777879</v>
      </c>
      <c r="C529" s="109">
        <f>IF(COUNTIF($A$7:$A529, $A529)&gt;1, 0, IF($E529="", "", I529+J529+M529+N529+P529-R529))</f>
        <v>1638925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408539</v>
      </c>
      <c r="L529" s="92">
        <f>IFERROR(VLOOKUP($E529, V一般接種!$A:$G, L$4, FALSE), 0)</f>
        <v>60042</v>
      </c>
      <c r="M529" s="92">
        <f>IFERROR(VLOOKUP($E529, V一般接種!$A:$G, M$4, FALSE), 0)</f>
        <v>185</v>
      </c>
      <c r="N529" s="93">
        <f>IFERROR(VLOOKUP($E529, V一般接種!$A:$G, N$4, FALSE), 0)</f>
        <v>443299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408539</v>
      </c>
      <c r="L530" s="92">
        <f>IFERROR(VLOOKUP($E530, V一般接種!$A:$G, L$4, FALSE), 0)</f>
        <v>60042</v>
      </c>
      <c r="M530" s="92">
        <f>IFERROR(VLOOKUP($E530, V一般接種!$A:$G, M$4, FALSE), 0)</f>
        <v>185</v>
      </c>
      <c r="N530" s="93">
        <f>IFERROR(VLOOKUP($E530, V一般接種!$A:$G, N$4, FALSE), 0)</f>
        <v>443299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408539</v>
      </c>
      <c r="L531" s="92">
        <f>IFERROR(VLOOKUP($E531, V一般接種!$A:$G, L$4, FALSE), 0)</f>
        <v>60042</v>
      </c>
      <c r="M531" s="92">
        <f>IFERROR(VLOOKUP($E531, V一般接種!$A:$G, M$4, FALSE), 0)</f>
        <v>185</v>
      </c>
      <c r="N531" s="93">
        <f>IFERROR(VLOOKUP($E531, V一般接種!$A:$G, N$4, FALSE), 0)</f>
        <v>443299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330933</v>
      </c>
      <c r="C532" s="109">
        <f>IF(COUNTIF($A$7:$A532, $A532)&gt;1, 0, IF($E532="", "", I532+J532+M532+N532+P532-R532))</f>
        <v>385634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307864</v>
      </c>
      <c r="L532" s="92">
        <f>IFERROR(VLOOKUP($E532, V一般接種!$A:$G, L$4, FALSE), 0)</f>
        <v>23069</v>
      </c>
      <c r="M532" s="92">
        <f>IFERROR(VLOOKUP($E532, V一般接種!$A:$G, M$4, FALSE), 0)</f>
        <v>183</v>
      </c>
      <c r="N532" s="93">
        <f>IFERROR(VLOOKUP($E532, V一般接種!$A:$G, N$4, FALSE), 0)</f>
        <v>385451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307864</v>
      </c>
      <c r="L533" s="92">
        <f>IFERROR(VLOOKUP($E533, V一般接種!$A:$G, L$4, FALSE), 0)</f>
        <v>23069</v>
      </c>
      <c r="M533" s="92">
        <f>IFERROR(VLOOKUP($E533, V一般接種!$A:$G, M$4, FALSE), 0)</f>
        <v>183</v>
      </c>
      <c r="N533" s="93">
        <f>IFERROR(VLOOKUP($E533, V一般接種!$A:$G, N$4, FALSE), 0)</f>
        <v>385451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307864</v>
      </c>
      <c r="L534" s="92">
        <f>IFERROR(VLOOKUP($E534, V一般接種!$A:$G, L$4, FALSE), 0)</f>
        <v>23069</v>
      </c>
      <c r="M534" s="92">
        <f>IFERROR(VLOOKUP($E534, V一般接種!$A:$G, M$4, FALSE), 0)</f>
        <v>183</v>
      </c>
      <c r="N534" s="93">
        <f>IFERROR(VLOOKUP($E534, V一般接種!$A:$G, N$4, FALSE), 0)</f>
        <v>385451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346065</v>
      </c>
      <c r="C535" s="109">
        <f>IF(COUNTIF($A$7:$A535, $A535)&gt;1, 0, IF($E535="", "", I535+J535+M535+N535+P535-R535))</f>
        <v>410471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321601</v>
      </c>
      <c r="L535" s="92">
        <f>IFERROR(VLOOKUP($E535, V一般接種!$A:$G, L$4, FALSE), 0)</f>
        <v>24464</v>
      </c>
      <c r="M535" s="92">
        <f>IFERROR(VLOOKUP($E535, V一般接種!$A:$G, M$4, FALSE), 0)</f>
        <v>109</v>
      </c>
      <c r="N535" s="93">
        <f>IFERROR(VLOOKUP($E535, V一般接種!$A:$G, N$4, FALSE), 0)</f>
        <v>410362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321601</v>
      </c>
      <c r="L536" s="92">
        <f>IFERROR(VLOOKUP($E536, V一般接種!$A:$G, L$4, FALSE), 0)</f>
        <v>24464</v>
      </c>
      <c r="M536" s="92">
        <f>IFERROR(VLOOKUP($E536, V一般接種!$A:$G, M$4, FALSE), 0)</f>
        <v>109</v>
      </c>
      <c r="N536" s="93">
        <f>IFERROR(VLOOKUP($E536, V一般接種!$A:$G, N$4, FALSE), 0)</f>
        <v>410362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321601</v>
      </c>
      <c r="L537" s="92">
        <f>IFERROR(VLOOKUP($E537, V一般接種!$A:$G, L$4, FALSE), 0)</f>
        <v>24464</v>
      </c>
      <c r="M537" s="92">
        <f>IFERROR(VLOOKUP($E537, V一般接種!$A:$G, M$4, FALSE), 0)</f>
        <v>109</v>
      </c>
      <c r="N537" s="93">
        <f>IFERROR(VLOOKUP($E537, V一般接種!$A:$G, N$4, FALSE), 0)</f>
        <v>410362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331043</v>
      </c>
      <c r="C538" s="109">
        <f>IF(COUNTIF($A$7:$A538, $A538)&gt;1, 0, IF($E538="", "", I538+J538+M538+N538+P538-R538))</f>
        <v>394159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305774</v>
      </c>
      <c r="L538" s="92">
        <f>IFERROR(VLOOKUP($E538, V一般接種!$A:$G, L$4, FALSE), 0)</f>
        <v>25269</v>
      </c>
      <c r="M538" s="92">
        <f>IFERROR(VLOOKUP($E538, V一般接種!$A:$G, M$4, FALSE), 0)</f>
        <v>109</v>
      </c>
      <c r="N538" s="93">
        <f>IFERROR(VLOOKUP($E538, V一般接種!$A:$G, N$4, FALSE), 0)</f>
        <v>394050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305774</v>
      </c>
      <c r="L539" s="92">
        <f>IFERROR(VLOOKUP($E539, V一般接種!$A:$G, L$4, FALSE), 0)</f>
        <v>25269</v>
      </c>
      <c r="M539" s="92">
        <f>IFERROR(VLOOKUP($E539, V一般接種!$A:$G, M$4, FALSE), 0)</f>
        <v>109</v>
      </c>
      <c r="N539" s="93">
        <f>IFERROR(VLOOKUP($E539, V一般接種!$A:$G, N$4, FALSE), 0)</f>
        <v>394050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305774</v>
      </c>
      <c r="L540" s="92">
        <f>IFERROR(VLOOKUP($E540, V一般接種!$A:$G, L$4, FALSE), 0)</f>
        <v>25269</v>
      </c>
      <c r="M540" s="92">
        <f>IFERROR(VLOOKUP($E540, V一般接種!$A:$G, M$4, FALSE), 0)</f>
        <v>109</v>
      </c>
      <c r="N540" s="93">
        <f>IFERROR(VLOOKUP($E540, V一般接種!$A:$G, N$4, FALSE), 0)</f>
        <v>394050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317493</v>
      </c>
      <c r="C541" s="109">
        <f>IF(COUNTIF($A$7:$A541, $A541)&gt;1, 0, IF($E541="", "", I541+J541+M541+N541+P541-R541))</f>
        <v>383843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293548</v>
      </c>
      <c r="L541" s="92">
        <f>IFERROR(VLOOKUP($E541, V一般接種!$A:$G, L$4, FALSE), 0)</f>
        <v>23945</v>
      </c>
      <c r="M541" s="92">
        <f>IFERROR(VLOOKUP($E541, V一般接種!$A:$G, M$4, FALSE), 0)</f>
        <v>452</v>
      </c>
      <c r="N541" s="93">
        <f>IFERROR(VLOOKUP($E541, V一般接種!$A:$G, N$4, FALSE), 0)</f>
        <v>383391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293548</v>
      </c>
      <c r="L542" s="92">
        <f>IFERROR(VLOOKUP($E542, V一般接種!$A:$G, L$4, FALSE), 0)</f>
        <v>23945</v>
      </c>
      <c r="M542" s="92">
        <f>IFERROR(VLOOKUP($E542, V一般接種!$A:$G, M$4, FALSE), 0)</f>
        <v>452</v>
      </c>
      <c r="N542" s="93">
        <f>IFERROR(VLOOKUP($E542, V一般接種!$A:$G, N$4, FALSE), 0)</f>
        <v>383391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293548</v>
      </c>
      <c r="L543" s="92">
        <f>IFERROR(VLOOKUP($E543, V一般接種!$A:$G, L$4, FALSE), 0)</f>
        <v>23945</v>
      </c>
      <c r="M543" s="92">
        <f>IFERROR(VLOOKUP($E543, V一般接種!$A:$G, M$4, FALSE), 0)</f>
        <v>452</v>
      </c>
      <c r="N543" s="93">
        <f>IFERROR(VLOOKUP($E543, V一般接種!$A:$G, N$4, FALSE), 0)</f>
        <v>383391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377135</v>
      </c>
      <c r="C544" s="109">
        <f>IF(COUNTIF($A$7:$A544, $A544)&gt;1, 0, IF($E544="", "", I544+J544+M544+N544+P544-R544))</f>
        <v>475830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348235</v>
      </c>
      <c r="L544" s="92">
        <f>IFERROR(VLOOKUP($E544, V一般接種!$A:$G, L$4, FALSE), 0)</f>
        <v>28900</v>
      </c>
      <c r="M544" s="92">
        <f>IFERROR(VLOOKUP($E544, V一般接種!$A:$G, M$4, FALSE), 0)</f>
        <v>285</v>
      </c>
      <c r="N544" s="93">
        <f>IFERROR(VLOOKUP($E544, V一般接種!$A:$G, N$4, FALSE), 0)</f>
        <v>475545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348235</v>
      </c>
      <c r="L545" s="92">
        <f>IFERROR(VLOOKUP($E545, V一般接種!$A:$G, L$4, FALSE), 0)</f>
        <v>28900</v>
      </c>
      <c r="M545" s="92">
        <f>IFERROR(VLOOKUP($E545, V一般接種!$A:$G, M$4, FALSE), 0)</f>
        <v>285</v>
      </c>
      <c r="N545" s="93">
        <f>IFERROR(VLOOKUP($E545, V一般接種!$A:$G, N$4, FALSE), 0)</f>
        <v>475545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348235</v>
      </c>
      <c r="L546" s="92">
        <f>IFERROR(VLOOKUP($E546, V一般接種!$A:$G, L$4, FALSE), 0)</f>
        <v>28900</v>
      </c>
      <c r="M546" s="92">
        <f>IFERROR(VLOOKUP($E546, V一般接種!$A:$G, M$4, FALSE), 0)</f>
        <v>285</v>
      </c>
      <c r="N546" s="93">
        <f>IFERROR(VLOOKUP($E546, V一般接種!$A:$G, N$4, FALSE), 0)</f>
        <v>475545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508672</v>
      </c>
      <c r="C547" s="109">
        <f>IF(COUNTIF($A$7:$A547, $A547)&gt;1, 0, IF($E547="", "", I547+J547+M547+N547+P547-R547))</f>
        <v>619892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461786</v>
      </c>
      <c r="L547" s="92">
        <f>IFERROR(VLOOKUP($E547, V一般接種!$A:$G, L$4, FALSE), 0)</f>
        <v>46886</v>
      </c>
      <c r="M547" s="92">
        <f>IFERROR(VLOOKUP($E547, V一般接種!$A:$G, M$4, FALSE), 0)</f>
        <v>130</v>
      </c>
      <c r="N547" s="93">
        <f>IFERROR(VLOOKUP($E547, V一般接種!$A:$G, N$4, FALSE), 0)</f>
        <v>619762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461786</v>
      </c>
      <c r="L548" s="92">
        <f>IFERROR(VLOOKUP($E548, V一般接種!$A:$G, L$4, FALSE), 0)</f>
        <v>46886</v>
      </c>
      <c r="M548" s="92">
        <f>IFERROR(VLOOKUP($E548, V一般接種!$A:$G, M$4, FALSE), 0)</f>
        <v>130</v>
      </c>
      <c r="N548" s="93">
        <f>IFERROR(VLOOKUP($E548, V一般接種!$A:$G, N$4, FALSE), 0)</f>
        <v>619762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461786</v>
      </c>
      <c r="L549" s="92">
        <f>IFERROR(VLOOKUP($E549, V一般接種!$A:$G, L$4, FALSE), 0)</f>
        <v>46886</v>
      </c>
      <c r="M549" s="92">
        <f>IFERROR(VLOOKUP($E549, V一般接種!$A:$G, M$4, FALSE), 0)</f>
        <v>130</v>
      </c>
      <c r="N549" s="93">
        <f>IFERROR(VLOOKUP($E549, V一般接種!$A:$G, N$4, FALSE), 0)</f>
        <v>619762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1476535</v>
      </c>
      <c r="C550" s="109">
        <f>IF(COUNTIF($A$7:$A550, $A550)&gt;1, 0, IF($E550="", "", I550+J550+M550+N550+P550-R550))</f>
        <v>1449292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337628</v>
      </c>
      <c r="L550" s="92">
        <f>IFERROR(VLOOKUP($E550, V一般接種!$A:$G, L$4, FALSE), 0)</f>
        <v>41748</v>
      </c>
      <c r="M550" s="92">
        <f>IFERROR(VLOOKUP($E550, V一般接種!$A:$G, M$4, FALSE), 0)</f>
        <v>54</v>
      </c>
      <c r="N550" s="93">
        <f>IFERROR(VLOOKUP($E550, V一般接種!$A:$G, N$4, FALSE), 0)</f>
        <v>446384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337628</v>
      </c>
      <c r="L551" s="92">
        <f>IFERROR(VLOOKUP($E551, V一般接種!$A:$G, L$4, FALSE), 0)</f>
        <v>41748</v>
      </c>
      <c r="M551" s="92">
        <f>IFERROR(VLOOKUP($E551, V一般接種!$A:$G, M$4, FALSE), 0)</f>
        <v>54</v>
      </c>
      <c r="N551" s="93">
        <f>IFERROR(VLOOKUP($E551, V一般接種!$A:$G, N$4, FALSE), 0)</f>
        <v>446384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337628</v>
      </c>
      <c r="L552" s="92">
        <f>IFERROR(VLOOKUP($E552, V一般接種!$A:$G, L$4, FALSE), 0)</f>
        <v>41748</v>
      </c>
      <c r="M552" s="92">
        <f>IFERROR(VLOOKUP($E552, V一般接種!$A:$G, M$4, FALSE), 0)</f>
        <v>54</v>
      </c>
      <c r="N552" s="93">
        <f>IFERROR(VLOOKUP($E552, V一般接種!$A:$G, N$4, FALSE), 0)</f>
        <v>446384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284918</v>
      </c>
      <c r="C553" s="109">
        <f>IF(COUNTIF($A$7:$A553, $A553)&gt;1, 0, IF($E553="", "", I553+J553+M553+N553+P553-R553))</f>
        <v>115704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268775</v>
      </c>
      <c r="L553" s="92">
        <f>IFERROR(VLOOKUP($E553, V一般接種!$A:$G, L$4, FALSE), 0)</f>
        <v>16143</v>
      </c>
      <c r="M553" s="92">
        <f>IFERROR(VLOOKUP($E553, V一般接種!$A:$G, M$4, FALSE), 0)</f>
        <v>48</v>
      </c>
      <c r="N553" s="93">
        <f>IFERROR(VLOOKUP($E553, V一般接種!$A:$G, N$4, FALSE), 0)</f>
        <v>115656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268775</v>
      </c>
      <c r="L554" s="92">
        <f>IFERROR(VLOOKUP($E554, V一般接種!$A:$G, L$4, FALSE), 0)</f>
        <v>16143</v>
      </c>
      <c r="M554" s="92">
        <f>IFERROR(VLOOKUP($E554, V一般接種!$A:$G, M$4, FALSE), 0)</f>
        <v>48</v>
      </c>
      <c r="N554" s="93">
        <f>IFERROR(VLOOKUP($E554, V一般接種!$A:$G, N$4, FALSE), 0)</f>
        <v>115656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268775</v>
      </c>
      <c r="L555" s="92">
        <f>IFERROR(VLOOKUP($E555, V一般接種!$A:$G, L$4, FALSE), 0)</f>
        <v>16143</v>
      </c>
      <c r="M555" s="92">
        <f>IFERROR(VLOOKUP($E555, V一般接種!$A:$G, M$4, FALSE), 0)</f>
        <v>48</v>
      </c>
      <c r="N555" s="93">
        <f>IFERROR(VLOOKUP($E555, V一般接種!$A:$G, N$4, FALSE), 0)</f>
        <v>115656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270474</v>
      </c>
      <c r="C556" s="109">
        <f>IF(COUNTIF($A$7:$A556, $A556)&gt;1, 0, IF($E556="", "", I556+J556+M556+N556+P556-R556))</f>
        <v>341691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255661</v>
      </c>
      <c r="L556" s="92">
        <f>IFERROR(VLOOKUP($E556, V一般接種!$A:$G, L$4, FALSE), 0)</f>
        <v>14813</v>
      </c>
      <c r="M556" s="92">
        <f>IFERROR(VLOOKUP($E556, V一般接種!$A:$G, M$4, FALSE), 0)</f>
        <v>64</v>
      </c>
      <c r="N556" s="93">
        <f>IFERROR(VLOOKUP($E556, V一般接種!$A:$G, N$4, FALSE), 0)</f>
        <v>341627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255661</v>
      </c>
      <c r="L557" s="92">
        <f>IFERROR(VLOOKUP($E557, V一般接種!$A:$G, L$4, FALSE), 0)</f>
        <v>14813</v>
      </c>
      <c r="M557" s="92">
        <f>IFERROR(VLOOKUP($E557, V一般接種!$A:$G, M$4, FALSE), 0)</f>
        <v>64</v>
      </c>
      <c r="N557" s="93">
        <f>IFERROR(VLOOKUP($E557, V一般接種!$A:$G, N$4, FALSE), 0)</f>
        <v>341627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255661</v>
      </c>
      <c r="L558" s="92">
        <f>IFERROR(VLOOKUP($E558, V一般接種!$A:$G, L$4, FALSE), 0)</f>
        <v>14813</v>
      </c>
      <c r="M558" s="92">
        <f>IFERROR(VLOOKUP($E558, V一般接種!$A:$G, M$4, FALSE), 0)</f>
        <v>64</v>
      </c>
      <c r="N558" s="93">
        <f>IFERROR(VLOOKUP($E558, V一般接種!$A:$G, N$4, FALSE), 0)</f>
        <v>341627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141925</v>
      </c>
      <c r="C559" s="109">
        <f>IF(COUNTIF($A$7:$A559, $A559)&gt;1, 0, IF($E559="", "", I559+J559+M559+N559+P559-R559))</f>
        <v>342723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124517</v>
      </c>
      <c r="L559" s="92">
        <f>IFERROR(VLOOKUP($E559, V一般接種!$A:$G, L$4, FALSE), 0)</f>
        <v>17408</v>
      </c>
      <c r="M559" s="92">
        <f>IFERROR(VLOOKUP($E559, V一般接種!$A:$G, M$4, FALSE), 0)</f>
        <v>34</v>
      </c>
      <c r="N559" s="93">
        <f>IFERROR(VLOOKUP($E559, V一般接種!$A:$G, N$4, FALSE), 0)</f>
        <v>342689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124517</v>
      </c>
      <c r="L560" s="92">
        <f>IFERROR(VLOOKUP($E560, V一般接種!$A:$G, L$4, FALSE), 0)</f>
        <v>17408</v>
      </c>
      <c r="M560" s="92">
        <f>IFERROR(VLOOKUP($E560, V一般接種!$A:$G, M$4, FALSE), 0)</f>
        <v>34</v>
      </c>
      <c r="N560" s="93">
        <f>IFERROR(VLOOKUP($E560, V一般接種!$A:$G, N$4, FALSE), 0)</f>
        <v>342689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124517</v>
      </c>
      <c r="L561" s="92">
        <f>IFERROR(VLOOKUP($E561, V一般接種!$A:$G, L$4, FALSE), 0)</f>
        <v>17408</v>
      </c>
      <c r="M561" s="92">
        <f>IFERROR(VLOOKUP($E561, V一般接種!$A:$G, M$4, FALSE), 0)</f>
        <v>34</v>
      </c>
      <c r="N561" s="93">
        <f>IFERROR(VLOOKUP($E561, V一般接種!$A:$G, N$4, FALSE), 0)</f>
        <v>342689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263249</v>
      </c>
      <c r="C562" s="109">
        <f>IF(COUNTIF($A$7:$A562, $A562)&gt;1, 0, IF($E562="", "", I562+J562+M562+N562+P562-R562))</f>
        <v>149892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247183</v>
      </c>
      <c r="L562" s="92">
        <f>IFERROR(VLOOKUP($E562, V一般接種!$A:$G, L$4, FALSE), 0)</f>
        <v>16066</v>
      </c>
      <c r="M562" s="92">
        <f>IFERROR(VLOOKUP($E562, V一般接種!$A:$G, M$4, FALSE), 0)</f>
        <v>73</v>
      </c>
      <c r="N562" s="93">
        <f>IFERROR(VLOOKUP($E562, V一般接種!$A:$G, N$4, FALSE), 0)</f>
        <v>149819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247183</v>
      </c>
      <c r="L563" s="92">
        <f>IFERROR(VLOOKUP($E563, V一般接種!$A:$G, L$4, FALSE), 0)</f>
        <v>16066</v>
      </c>
      <c r="M563" s="92">
        <f>IFERROR(VLOOKUP($E563, V一般接種!$A:$G, M$4, FALSE), 0)</f>
        <v>73</v>
      </c>
      <c r="N563" s="93">
        <f>IFERROR(VLOOKUP($E563, V一般接種!$A:$G, N$4, FALSE), 0)</f>
        <v>149819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247183</v>
      </c>
      <c r="L564" s="92">
        <f>IFERROR(VLOOKUP($E564, V一般接種!$A:$G, L$4, FALSE), 0)</f>
        <v>16066</v>
      </c>
      <c r="M564" s="92">
        <f>IFERROR(VLOOKUP($E564, V一般接種!$A:$G, M$4, FALSE), 0)</f>
        <v>73</v>
      </c>
      <c r="N564" s="93">
        <f>IFERROR(VLOOKUP($E564, V一般接種!$A:$G, N$4, FALSE), 0)</f>
        <v>149819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304106</v>
      </c>
      <c r="C565" s="109">
        <f>IF(COUNTIF($A$7:$A565, $A565)&gt;1, 0, IF($E565="", "", I565+J565+M565+N565+P565-R565))</f>
        <v>385918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283439</v>
      </c>
      <c r="L565" s="92">
        <f>IFERROR(VLOOKUP($E565, V一般接種!$A:$G, L$4, FALSE), 0)</f>
        <v>20667</v>
      </c>
      <c r="M565" s="92">
        <f>IFERROR(VLOOKUP($E565, V一般接種!$A:$G, M$4, FALSE), 0)</f>
        <v>235</v>
      </c>
      <c r="N565" s="93">
        <f>IFERROR(VLOOKUP($E565, V一般接種!$A:$G, N$4, FALSE), 0)</f>
        <v>385683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283439</v>
      </c>
      <c r="L566" s="92">
        <f>IFERROR(VLOOKUP($E566, V一般接種!$A:$G, L$4, FALSE), 0)</f>
        <v>20667</v>
      </c>
      <c r="M566" s="92">
        <f>IFERROR(VLOOKUP($E566, V一般接種!$A:$G, M$4, FALSE), 0)</f>
        <v>235</v>
      </c>
      <c r="N566" s="93">
        <f>IFERROR(VLOOKUP($E566, V一般接種!$A:$G, N$4, FALSE), 0)</f>
        <v>385683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283439</v>
      </c>
      <c r="L567" s="92">
        <f>IFERROR(VLOOKUP($E567, V一般接種!$A:$G, L$4, FALSE), 0)</f>
        <v>20667</v>
      </c>
      <c r="M567" s="92">
        <f>IFERROR(VLOOKUP($E567, V一般接種!$A:$G, M$4, FALSE), 0)</f>
        <v>235</v>
      </c>
      <c r="N567" s="93">
        <f>IFERROR(VLOOKUP($E567, V一般接種!$A:$G, N$4, FALSE), 0)</f>
        <v>385683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398756</v>
      </c>
      <c r="C568" s="109">
        <f>IF(COUNTIF($A$7:$A568, $A568)&gt;1, 0, IF($E568="", "", I568+J568+M568+N568+P568-R568))</f>
        <v>508496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370642</v>
      </c>
      <c r="L568" s="92">
        <f>IFERROR(VLOOKUP($E568, V一般接種!$A:$G, L$4, FALSE), 0)</f>
        <v>28114</v>
      </c>
      <c r="M568" s="92">
        <f>IFERROR(VLOOKUP($E568, V一般接種!$A:$G, M$4, FALSE), 0)</f>
        <v>17</v>
      </c>
      <c r="N568" s="93">
        <f>IFERROR(VLOOKUP($E568, V一般接種!$A:$G, N$4, FALSE), 0)</f>
        <v>508479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370642</v>
      </c>
      <c r="L569" s="92">
        <f>IFERROR(VLOOKUP($E569, V一般接種!$A:$G, L$4, FALSE), 0)</f>
        <v>28114</v>
      </c>
      <c r="M569" s="92">
        <f>IFERROR(VLOOKUP($E569, V一般接種!$A:$G, M$4, FALSE), 0)</f>
        <v>17</v>
      </c>
      <c r="N569" s="93">
        <f>IFERROR(VLOOKUP($E569, V一般接種!$A:$G, N$4, FALSE), 0)</f>
        <v>508479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370642</v>
      </c>
      <c r="L570" s="92">
        <f>IFERROR(VLOOKUP($E570, V一般接種!$A:$G, L$4, FALSE), 0)</f>
        <v>28114</v>
      </c>
      <c r="M570" s="92">
        <f>IFERROR(VLOOKUP($E570, V一般接種!$A:$G, M$4, FALSE), 0)</f>
        <v>17</v>
      </c>
      <c r="N570" s="93">
        <f>IFERROR(VLOOKUP($E570, V一般接種!$A:$G, N$4, FALSE), 0)</f>
        <v>508479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1167621</v>
      </c>
      <c r="C571" s="109">
        <f>IF(COUNTIF($A$7:$A571, $A571)&gt;1, 0, IF($E571="", "", I571+J571+M571+N571+P571-R571))</f>
        <v>1141576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226613</v>
      </c>
      <c r="L571" s="92">
        <f>IFERROR(VLOOKUP($E571, V一般接種!$A:$G, L$4, FALSE), 0)</f>
        <v>22923</v>
      </c>
      <c r="M571" s="92">
        <f>IFERROR(VLOOKUP($E571, V一般接種!$A:$G, M$4, FALSE), 0)</f>
        <v>13</v>
      </c>
      <c r="N571" s="93">
        <f>IFERROR(VLOOKUP($E571, V一般接種!$A:$G, N$4, FALSE), 0)</f>
        <v>375988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226613</v>
      </c>
      <c r="L572" s="92">
        <f>IFERROR(VLOOKUP($E572, V一般接種!$A:$G, L$4, FALSE), 0)</f>
        <v>22923</v>
      </c>
      <c r="M572" s="92">
        <f>IFERROR(VLOOKUP($E572, V一般接種!$A:$G, M$4, FALSE), 0)</f>
        <v>13</v>
      </c>
      <c r="N572" s="93">
        <f>IFERROR(VLOOKUP($E572, V一般接種!$A:$G, N$4, FALSE), 0)</f>
        <v>375988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226613</v>
      </c>
      <c r="L573" s="92">
        <f>IFERROR(VLOOKUP($E573, V一般接種!$A:$G, L$4, FALSE), 0)</f>
        <v>22923</v>
      </c>
      <c r="M573" s="92">
        <f>IFERROR(VLOOKUP($E573, V一般接種!$A:$G, M$4, FALSE), 0)</f>
        <v>13</v>
      </c>
      <c r="N573" s="93">
        <f>IFERROR(VLOOKUP($E573, V一般接種!$A:$G, N$4, FALSE), 0)</f>
        <v>375988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176915</v>
      </c>
      <c r="C574" s="109">
        <f>IF(COUNTIF($A$7:$A574, $A574)&gt;1, 0, IF($E574="", "", I574+J574+M574+N574+P574-R574))</f>
        <v>327655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166876</v>
      </c>
      <c r="L574" s="92">
        <f>IFERROR(VLOOKUP($E574, V一般接種!$A:$G, L$4, FALSE), 0)</f>
        <v>10039</v>
      </c>
      <c r="M574" s="92">
        <f>IFERROR(VLOOKUP($E574, V一般接種!$A:$G, M$4, FALSE), 0)</f>
        <v>30</v>
      </c>
      <c r="N574" s="93">
        <f>IFERROR(VLOOKUP($E574, V一般接種!$A:$G, N$4, FALSE), 0)</f>
        <v>327625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166876</v>
      </c>
      <c r="L575" s="92">
        <f>IFERROR(VLOOKUP($E575, V一般接種!$A:$G, L$4, FALSE), 0)</f>
        <v>10039</v>
      </c>
      <c r="M575" s="92">
        <f>IFERROR(VLOOKUP($E575, V一般接種!$A:$G, M$4, FALSE), 0)</f>
        <v>30</v>
      </c>
      <c r="N575" s="93">
        <f>IFERROR(VLOOKUP($E575, V一般接種!$A:$G, N$4, FALSE), 0)</f>
        <v>327625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166876</v>
      </c>
      <c r="L576" s="92">
        <f>IFERROR(VLOOKUP($E576, V一般接種!$A:$G, L$4, FALSE), 0)</f>
        <v>10039</v>
      </c>
      <c r="M576" s="92">
        <f>IFERROR(VLOOKUP($E576, V一般接種!$A:$G, M$4, FALSE), 0)</f>
        <v>30</v>
      </c>
      <c r="N576" s="93">
        <f>IFERROR(VLOOKUP($E576, V一般接種!$A:$G, N$4, FALSE), 0)</f>
        <v>327625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173644</v>
      </c>
      <c r="C577" s="109">
        <f>IF(COUNTIF($A$7:$A577, $A577)&gt;1, 0, IF($E577="", "", I577+J577+M577+N577+P577-R577))</f>
        <v>355796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165605</v>
      </c>
      <c r="L577" s="92">
        <f>IFERROR(VLOOKUP($E577, V一般接種!$A:$G, L$4, FALSE), 0)</f>
        <v>8039</v>
      </c>
      <c r="M577" s="92">
        <f>IFERROR(VLOOKUP($E577, V一般接種!$A:$G, M$4, FALSE), 0)</f>
        <v>107</v>
      </c>
      <c r="N577" s="93">
        <f>IFERROR(VLOOKUP($E577, V一般接種!$A:$G, N$4, FALSE), 0)</f>
        <v>355689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165605</v>
      </c>
      <c r="L578" s="92">
        <f>IFERROR(VLOOKUP($E578, V一般接種!$A:$G, L$4, FALSE), 0)</f>
        <v>8039</v>
      </c>
      <c r="M578" s="92">
        <f>IFERROR(VLOOKUP($E578, V一般接種!$A:$G, M$4, FALSE), 0)</f>
        <v>107</v>
      </c>
      <c r="N578" s="93">
        <f>IFERROR(VLOOKUP($E578, V一般接種!$A:$G, N$4, FALSE), 0)</f>
        <v>355689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165605</v>
      </c>
      <c r="L579" s="92">
        <f>IFERROR(VLOOKUP($E579, V一般接種!$A:$G, L$4, FALSE), 0)</f>
        <v>8039</v>
      </c>
      <c r="M579" s="92">
        <f>IFERROR(VLOOKUP($E579, V一般接種!$A:$G, M$4, FALSE), 0)</f>
        <v>107</v>
      </c>
      <c r="N579" s="93">
        <f>IFERROR(VLOOKUP($E579, V一般接種!$A:$G, N$4, FALSE), 0)</f>
        <v>355689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165786</v>
      </c>
      <c r="C580" s="109">
        <f>IF(COUNTIF($A$7:$A580, $A580)&gt;1, 0, IF($E580="", "", I580+J580+M580+N580+P580-R580))</f>
        <v>352481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153876</v>
      </c>
      <c r="L580" s="92">
        <f>IFERROR(VLOOKUP($E580, V一般接種!$A:$G, L$4, FALSE), 0)</f>
        <v>11910</v>
      </c>
      <c r="M580" s="92">
        <f>IFERROR(VLOOKUP($E580, V一般接種!$A:$G, M$4, FALSE), 0)</f>
        <v>31</v>
      </c>
      <c r="N580" s="93">
        <f>IFERROR(VLOOKUP($E580, V一般接種!$A:$G, N$4, FALSE), 0)</f>
        <v>352450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153876</v>
      </c>
      <c r="L581" s="92">
        <f>IFERROR(VLOOKUP($E581, V一般接種!$A:$G, L$4, FALSE), 0)</f>
        <v>11910</v>
      </c>
      <c r="M581" s="92">
        <f>IFERROR(VLOOKUP($E581, V一般接種!$A:$G, M$4, FALSE), 0)</f>
        <v>31</v>
      </c>
      <c r="N581" s="93">
        <f>IFERROR(VLOOKUP($E581, V一般接種!$A:$G, N$4, FALSE), 0)</f>
        <v>352450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153876</v>
      </c>
      <c r="L582" s="92">
        <f>IFERROR(VLOOKUP($E582, V一般接種!$A:$G, L$4, FALSE), 0)</f>
        <v>11910</v>
      </c>
      <c r="M582" s="92">
        <f>IFERROR(VLOOKUP($E582, V一般接種!$A:$G, M$4, FALSE), 0)</f>
        <v>31</v>
      </c>
      <c r="N582" s="93">
        <f>IFERROR(VLOOKUP($E582, V一般接種!$A:$G, N$4, FALSE), 0)</f>
        <v>352450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148786</v>
      </c>
      <c r="C583" s="109">
        <f>IF(COUNTIF($A$7:$A583, $A583)&gt;1, 0, IF($E583="", "", I583+J583+M583+N583+P583-R583))</f>
        <v>337656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139424</v>
      </c>
      <c r="L583" s="92">
        <f>IFERROR(VLOOKUP($E583, V一般接種!$A:$G, L$4, FALSE), 0)</f>
        <v>9362</v>
      </c>
      <c r="M583" s="92">
        <f>IFERROR(VLOOKUP($E583, V一般接種!$A:$G, M$4, FALSE), 0)</f>
        <v>83</v>
      </c>
      <c r="N583" s="93">
        <f>IFERROR(VLOOKUP($E583, V一般接種!$A:$G, N$4, FALSE), 0)</f>
        <v>337573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139424</v>
      </c>
      <c r="L584" s="92">
        <f>IFERROR(VLOOKUP($E584, V一般接種!$A:$G, L$4, FALSE), 0)</f>
        <v>9362</v>
      </c>
      <c r="M584" s="92">
        <f>IFERROR(VLOOKUP($E584, V一般接種!$A:$G, M$4, FALSE), 0)</f>
        <v>83</v>
      </c>
      <c r="N584" s="93">
        <f>IFERROR(VLOOKUP($E584, V一般接種!$A:$G, N$4, FALSE), 0)</f>
        <v>337573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139424</v>
      </c>
      <c r="L585" s="92">
        <f>IFERROR(VLOOKUP($E585, V一般接種!$A:$G, L$4, FALSE), 0)</f>
        <v>9362</v>
      </c>
      <c r="M585" s="92">
        <f>IFERROR(VLOOKUP($E585, V一般接種!$A:$G, M$4, FALSE), 0)</f>
        <v>83</v>
      </c>
      <c r="N585" s="93">
        <f>IFERROR(VLOOKUP($E585, V一般接種!$A:$G, N$4, FALSE), 0)</f>
        <v>337573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194731</v>
      </c>
      <c r="C586" s="109">
        <f>IF(COUNTIF($A$7:$A586, $A586)&gt;1, 0, IF($E586="", "", I586+J586+M586+N586+P586-R586))</f>
        <v>415349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181167</v>
      </c>
      <c r="L586" s="92">
        <f>IFERROR(VLOOKUP($E586, V一般接種!$A:$G, L$4, FALSE), 0)</f>
        <v>13564</v>
      </c>
      <c r="M586" s="92">
        <f>IFERROR(VLOOKUP($E586, V一般接種!$A:$G, M$4, FALSE), 0)</f>
        <v>43</v>
      </c>
      <c r="N586" s="93">
        <f>IFERROR(VLOOKUP($E586, V一般接種!$A:$G, N$4, FALSE), 0)</f>
        <v>415306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181167</v>
      </c>
      <c r="L587" s="92">
        <f>IFERROR(VLOOKUP($E587, V一般接種!$A:$G, L$4, FALSE), 0)</f>
        <v>13564</v>
      </c>
      <c r="M587" s="92">
        <f>IFERROR(VLOOKUP($E587, V一般接種!$A:$G, M$4, FALSE), 0)</f>
        <v>43</v>
      </c>
      <c r="N587" s="93">
        <f>IFERROR(VLOOKUP($E587, V一般接種!$A:$G, N$4, FALSE), 0)</f>
        <v>415306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181167</v>
      </c>
      <c r="L588" s="92">
        <f>IFERROR(VLOOKUP($E588, V一般接種!$A:$G, L$4, FALSE), 0)</f>
        <v>13564</v>
      </c>
      <c r="M588" s="92">
        <f>IFERROR(VLOOKUP($E588, V一般接種!$A:$G, M$4, FALSE), 0)</f>
        <v>43</v>
      </c>
      <c r="N588" s="93">
        <f>IFERROR(VLOOKUP($E588, V一般接種!$A:$G, N$4, FALSE), 0)</f>
        <v>415306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265915</v>
      </c>
      <c r="C589" s="109">
        <f>IF(COUNTIF($A$7:$A589, $A589)&gt;1, 0, IF($E589="", "", I589+J589+M589+N589+P589-R589))</f>
        <v>554487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239697</v>
      </c>
      <c r="L589" s="92">
        <f>IFERROR(VLOOKUP($E589, V一般接種!$A:$G, L$4, FALSE), 0)</f>
        <v>26218</v>
      </c>
      <c r="M589" s="92">
        <f>IFERROR(VLOOKUP($E589, V一般接種!$A:$G, M$4, FALSE), 0)</f>
        <v>57</v>
      </c>
      <c r="N589" s="93">
        <f>IFERROR(VLOOKUP($E589, V一般接種!$A:$G, N$4, FALSE), 0)</f>
        <v>554430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239697</v>
      </c>
      <c r="L590" s="92">
        <f>IFERROR(VLOOKUP($E590, V一般接種!$A:$G, L$4, FALSE), 0)</f>
        <v>26218</v>
      </c>
      <c r="M590" s="92">
        <f>IFERROR(VLOOKUP($E590, V一般接種!$A:$G, M$4, FALSE), 0)</f>
        <v>57</v>
      </c>
      <c r="N590" s="93">
        <f>IFERROR(VLOOKUP($E590, V一般接種!$A:$G, N$4, FALSE), 0)</f>
        <v>554430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239697</v>
      </c>
      <c r="L591" s="92">
        <f>IFERROR(VLOOKUP($E591, V一般接種!$A:$G, L$4, FALSE), 0)</f>
        <v>26218</v>
      </c>
      <c r="M591" s="92">
        <f>IFERROR(VLOOKUP($E591, V一般接種!$A:$G, M$4, FALSE), 0)</f>
        <v>57</v>
      </c>
      <c r="N591" s="93">
        <f>IFERROR(VLOOKUP($E591, V一般接種!$A:$G, N$4, FALSE), 0)</f>
        <v>554430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966503</v>
      </c>
      <c r="C592" s="109">
        <f>IF(COUNTIF($A$7:$A592, $A592)&gt;1, 0, IF($E592="", "", I592+J592+M592+N592+P592-R592))</f>
        <v>1020192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150269</v>
      </c>
      <c r="L592" s="92">
        <f>IFERROR(VLOOKUP($E592, V一般接種!$A:$G, L$4, FALSE), 0)</f>
        <v>17044</v>
      </c>
      <c r="M592" s="92">
        <f>IFERROR(VLOOKUP($E592, V一般接種!$A:$G, M$4, FALSE), 0)</f>
        <v>21</v>
      </c>
      <c r="N592" s="93">
        <f>IFERROR(VLOOKUP($E592, V一般接種!$A:$G, N$4, FALSE), 0)</f>
        <v>419281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150269</v>
      </c>
      <c r="L593" s="92">
        <f>IFERROR(VLOOKUP($E593, V一般接種!$A:$G, L$4, FALSE), 0)</f>
        <v>17044</v>
      </c>
      <c r="M593" s="92">
        <f>IFERROR(VLOOKUP($E593, V一般接種!$A:$G, M$4, FALSE), 0)</f>
        <v>21</v>
      </c>
      <c r="N593" s="93">
        <f>IFERROR(VLOOKUP($E593, V一般接種!$A:$G, N$4, FALSE), 0)</f>
        <v>419281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150269</v>
      </c>
      <c r="L594" s="92">
        <f>IFERROR(VLOOKUP($E594, V一般接種!$A:$G, L$4, FALSE), 0)</f>
        <v>17044</v>
      </c>
      <c r="M594" s="92">
        <f>IFERROR(VLOOKUP($E594, V一般接種!$A:$G, M$4, FALSE), 0)</f>
        <v>21</v>
      </c>
      <c r="N594" s="93">
        <f>IFERROR(VLOOKUP($E594, V一般接種!$A:$G, N$4, FALSE), 0)</f>
        <v>419281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110100</v>
      </c>
      <c r="C595" s="109">
        <f>IF(COUNTIF($A$7:$A595, $A595)&gt;1, 0, IF($E595="", "", I595+J595+M595+N595+P595-R595))</f>
        <v>309434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104262</v>
      </c>
      <c r="L595" s="92">
        <f>IFERROR(VLOOKUP($E595, V一般接種!$A:$G, L$4, FALSE), 0)</f>
        <v>5838</v>
      </c>
      <c r="M595" s="92">
        <f>IFERROR(VLOOKUP($E595, V一般接種!$A:$G, M$4, FALSE), 0)</f>
        <v>29</v>
      </c>
      <c r="N595" s="93">
        <f>IFERROR(VLOOKUP($E595, V一般接種!$A:$G, N$4, FALSE), 0)</f>
        <v>309405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104262</v>
      </c>
      <c r="L596" s="92">
        <f>IFERROR(VLOOKUP($E596, V一般接種!$A:$G, L$4, FALSE), 0)</f>
        <v>5838</v>
      </c>
      <c r="M596" s="92">
        <f>IFERROR(VLOOKUP($E596, V一般接種!$A:$G, M$4, FALSE), 0)</f>
        <v>29</v>
      </c>
      <c r="N596" s="93">
        <f>IFERROR(VLOOKUP($E596, V一般接種!$A:$G, N$4, FALSE), 0)</f>
        <v>309405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104262</v>
      </c>
      <c r="L597" s="92">
        <f>IFERROR(VLOOKUP($E597, V一般接種!$A:$G, L$4, FALSE), 0)</f>
        <v>5838</v>
      </c>
      <c r="M597" s="92">
        <f>IFERROR(VLOOKUP($E597, V一般接種!$A:$G, M$4, FALSE), 0)</f>
        <v>29</v>
      </c>
      <c r="N597" s="93">
        <f>IFERROR(VLOOKUP($E597, V一般接種!$A:$G, N$4, FALSE), 0)</f>
        <v>309405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113466</v>
      </c>
      <c r="C598" s="109">
        <f>IF(COUNTIF($A$7:$A598, $A598)&gt;1, 0, IF($E598="", "", I598+J598+M598+N598+P598-R598))</f>
        <v>318059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108499</v>
      </c>
      <c r="L598" s="92">
        <f>IFERROR(VLOOKUP($E598, V一般接種!$A:$G, L$4, FALSE), 0)</f>
        <v>4967</v>
      </c>
      <c r="M598" s="92">
        <f>IFERROR(VLOOKUP($E598, V一般接種!$A:$G, M$4, FALSE), 0)</f>
        <v>64</v>
      </c>
      <c r="N598" s="93">
        <f>IFERROR(VLOOKUP($E598, V一般接種!$A:$G, N$4, FALSE), 0)</f>
        <v>317995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108499</v>
      </c>
      <c r="L599" s="92">
        <f>IFERROR(VLOOKUP($E599, V一般接種!$A:$G, L$4, FALSE), 0)</f>
        <v>4967</v>
      </c>
      <c r="M599" s="92">
        <f>IFERROR(VLOOKUP($E599, V一般接種!$A:$G, M$4, FALSE), 0)</f>
        <v>64</v>
      </c>
      <c r="N599" s="93">
        <f>IFERROR(VLOOKUP($E599, V一般接種!$A:$G, N$4, FALSE), 0)</f>
        <v>317995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108499</v>
      </c>
      <c r="L600" s="92">
        <f>IFERROR(VLOOKUP($E600, V一般接種!$A:$G, L$4, FALSE), 0)</f>
        <v>4967</v>
      </c>
      <c r="M600" s="92">
        <f>IFERROR(VLOOKUP($E600, V一般接種!$A:$G, M$4, FALSE), 0)</f>
        <v>64</v>
      </c>
      <c r="N600" s="93">
        <f>IFERROR(VLOOKUP($E600, V一般接種!$A:$G, N$4, FALSE), 0)</f>
        <v>317995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105818</v>
      </c>
      <c r="C601" s="109">
        <f>IF(COUNTIF($A$7:$A601, $A601)&gt;1, 0, IF($E601="", "", I601+J601+M601+N601+P601-R601))</f>
        <v>302315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98323</v>
      </c>
      <c r="L601" s="92">
        <f>IFERROR(VLOOKUP($E601, V一般接種!$A:$G, L$4, FALSE), 0)</f>
        <v>7495</v>
      </c>
      <c r="M601" s="92">
        <f>IFERROR(VLOOKUP($E601, V一般接種!$A:$G, M$4, FALSE), 0)</f>
        <v>52</v>
      </c>
      <c r="N601" s="93">
        <f>IFERROR(VLOOKUP($E601, V一般接種!$A:$G, N$4, FALSE), 0)</f>
        <v>302263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98323</v>
      </c>
      <c r="L602" s="92">
        <f>IFERROR(VLOOKUP($E602, V一般接種!$A:$G, L$4, FALSE), 0)</f>
        <v>7495</v>
      </c>
      <c r="M602" s="92">
        <f>IFERROR(VLOOKUP($E602, V一般接種!$A:$G, M$4, FALSE), 0)</f>
        <v>52</v>
      </c>
      <c r="N602" s="93">
        <f>IFERROR(VLOOKUP($E602, V一般接種!$A:$G, N$4, FALSE), 0)</f>
        <v>302263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98323</v>
      </c>
      <c r="L603" s="92">
        <f>IFERROR(VLOOKUP($E603, V一般接種!$A:$G, L$4, FALSE), 0)</f>
        <v>7495</v>
      </c>
      <c r="M603" s="92">
        <f>IFERROR(VLOOKUP($E603, V一般接種!$A:$G, M$4, FALSE), 0)</f>
        <v>52</v>
      </c>
      <c r="N603" s="93">
        <f>IFERROR(VLOOKUP($E603, V一般接種!$A:$G, N$4, FALSE), 0)</f>
        <v>302263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102606</v>
      </c>
      <c r="C604" s="109">
        <f>IF(COUNTIF($A$7:$A604, $A604)&gt;1, 0, IF($E604="", "", I604+J604+M604+N604+P604-R604))</f>
        <v>290443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96024</v>
      </c>
      <c r="L604" s="92">
        <f>IFERROR(VLOOKUP($E604, V一般接種!$A:$G, L$4, FALSE), 0)</f>
        <v>6582</v>
      </c>
      <c r="M604" s="92">
        <f>IFERROR(VLOOKUP($E604, V一般接種!$A:$G, M$4, FALSE), 0)</f>
        <v>62</v>
      </c>
      <c r="N604" s="93">
        <f>IFERROR(VLOOKUP($E604, V一般接種!$A:$G, N$4, FALSE), 0)</f>
        <v>290381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96024</v>
      </c>
      <c r="L605" s="92">
        <f>IFERROR(VLOOKUP($E605, V一般接種!$A:$G, L$4, FALSE), 0)</f>
        <v>6582</v>
      </c>
      <c r="M605" s="92">
        <f>IFERROR(VLOOKUP($E605, V一般接種!$A:$G, M$4, FALSE), 0)</f>
        <v>62</v>
      </c>
      <c r="N605" s="93">
        <f>IFERROR(VLOOKUP($E605, V一般接種!$A:$G, N$4, FALSE), 0)</f>
        <v>290381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96024</v>
      </c>
      <c r="L606" s="92">
        <f>IFERROR(VLOOKUP($E606, V一般接種!$A:$G, L$4, FALSE), 0)</f>
        <v>6582</v>
      </c>
      <c r="M606" s="92">
        <f>IFERROR(VLOOKUP($E606, V一般接種!$A:$G, M$4, FALSE), 0)</f>
        <v>62</v>
      </c>
      <c r="N606" s="93">
        <f>IFERROR(VLOOKUP($E606, V一般接種!$A:$G, N$4, FALSE), 0)</f>
        <v>290381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131281</v>
      </c>
      <c r="C607" s="109">
        <f>IF(COUNTIF($A$7:$A607, $A607)&gt;1, 0, IF($E607="", "", I607+J607+M607+N607+P607-R607))</f>
        <v>372181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123894</v>
      </c>
      <c r="L607" s="92">
        <f>IFERROR(VLOOKUP($E607, V一般接種!$A:$G, L$4, FALSE), 0)</f>
        <v>7387</v>
      </c>
      <c r="M607" s="92">
        <f>IFERROR(VLOOKUP($E607, V一般接種!$A:$G, M$4, FALSE), 0)</f>
        <v>33</v>
      </c>
      <c r="N607" s="93">
        <f>IFERROR(VLOOKUP($E607, V一般接種!$A:$G, N$4, FALSE), 0)</f>
        <v>372148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123894</v>
      </c>
      <c r="L608" s="92">
        <f>IFERROR(VLOOKUP($E608, V一般接種!$A:$G, L$4, FALSE), 0)</f>
        <v>7387</v>
      </c>
      <c r="M608" s="92">
        <f>IFERROR(VLOOKUP($E608, V一般接種!$A:$G, M$4, FALSE), 0)</f>
        <v>33</v>
      </c>
      <c r="N608" s="93">
        <f>IFERROR(VLOOKUP($E608, V一般接種!$A:$G, N$4, FALSE), 0)</f>
        <v>372148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123894</v>
      </c>
      <c r="L609" s="92">
        <f>IFERROR(VLOOKUP($E609, V一般接種!$A:$G, L$4, FALSE), 0)</f>
        <v>7387</v>
      </c>
      <c r="M609" s="92">
        <f>IFERROR(VLOOKUP($E609, V一般接種!$A:$G, M$4, FALSE), 0)</f>
        <v>33</v>
      </c>
      <c r="N609" s="93">
        <f>IFERROR(VLOOKUP($E609, V一般接種!$A:$G, N$4, FALSE), 0)</f>
        <v>372148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182069</v>
      </c>
      <c r="C610" s="109">
        <f>IF(COUNTIF($A$7:$A610, $A610)&gt;1, 0, IF($E610="", "", I610+J610+M610+N610+P610-R610))</f>
        <v>495423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169126</v>
      </c>
      <c r="L610" s="92">
        <f>IFERROR(VLOOKUP($E610, V一般接種!$A:$G, L$4, FALSE), 0)</f>
        <v>12943</v>
      </c>
      <c r="M610" s="92">
        <f>IFERROR(VLOOKUP($E610, V一般接種!$A:$G, M$4, FALSE), 0)</f>
        <v>18</v>
      </c>
      <c r="N610" s="93">
        <f>IFERROR(VLOOKUP($E610, V一般接種!$A:$G, N$4, FALSE), 0)</f>
        <v>495405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169126</v>
      </c>
      <c r="L611" s="92">
        <f>IFERROR(VLOOKUP($E611, V一般接種!$A:$G, L$4, FALSE), 0)</f>
        <v>12943</v>
      </c>
      <c r="M611" s="92">
        <f>IFERROR(VLOOKUP($E611, V一般接種!$A:$G, M$4, FALSE), 0)</f>
        <v>18</v>
      </c>
      <c r="N611" s="93">
        <f>IFERROR(VLOOKUP($E611, V一般接種!$A:$G, N$4, FALSE), 0)</f>
        <v>495405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169126</v>
      </c>
      <c r="L612" s="92">
        <f>IFERROR(VLOOKUP($E612, V一般接種!$A:$G, L$4, FALSE), 0)</f>
        <v>12943</v>
      </c>
      <c r="M612" s="92">
        <f>IFERROR(VLOOKUP($E612, V一般接種!$A:$G, M$4, FALSE), 0)</f>
        <v>18</v>
      </c>
      <c r="N612" s="93">
        <f>IFERROR(VLOOKUP($E612, V一般接種!$A:$G, N$4, FALSE), 0)</f>
        <v>495405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812396</v>
      </c>
      <c r="C613" s="109">
        <f>IF(COUNTIF($A$7:$A613, $A613)&gt;1, 0, IF($E613="", "", I613+J613+M613+N613+P613-R613))</f>
        <v>829317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109784</v>
      </c>
      <c r="L613" s="92">
        <f>IFERROR(VLOOKUP($E613, V一般接種!$A:$G, L$4, FALSE), 0)</f>
        <v>9846</v>
      </c>
      <c r="M613" s="92">
        <f>IFERROR(VLOOKUP($E613, V一般接種!$A:$G, M$4, FALSE), 0)</f>
        <v>5</v>
      </c>
      <c r="N613" s="93">
        <f>IFERROR(VLOOKUP($E613, V一般接種!$A:$G, N$4, FALSE), 0)</f>
        <v>345840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109784</v>
      </c>
      <c r="L614" s="92">
        <f>IFERROR(VLOOKUP($E614, V一般接種!$A:$G, L$4, FALSE), 0)</f>
        <v>9846</v>
      </c>
      <c r="M614" s="92">
        <f>IFERROR(VLOOKUP($E614, V一般接種!$A:$G, M$4, FALSE), 0)</f>
        <v>5</v>
      </c>
      <c r="N614" s="93">
        <f>IFERROR(VLOOKUP($E614, V一般接種!$A:$G, N$4, FALSE), 0)</f>
        <v>345840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109784</v>
      </c>
      <c r="L615" s="92">
        <f>IFERROR(VLOOKUP($E615, V一般接種!$A:$G, L$4, FALSE), 0)</f>
        <v>9846</v>
      </c>
      <c r="M615" s="92">
        <f>IFERROR(VLOOKUP($E615, V一般接種!$A:$G, M$4, FALSE), 0)</f>
        <v>5</v>
      </c>
      <c r="N615" s="93">
        <f>IFERROR(VLOOKUP($E615, V一般接種!$A:$G, N$4, FALSE), 0)</f>
        <v>345840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57133</v>
      </c>
      <c r="C616" s="109">
        <f>IF(COUNTIF($A$7:$A616, $A616)&gt;1, 0, IF($E616="", "", I616+J616+M616+N616+P616-R616))</f>
        <v>251143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54631</v>
      </c>
      <c r="L616" s="92">
        <f>IFERROR(VLOOKUP($E616, V一般接種!$A:$G, L$4, FALSE), 0)</f>
        <v>2502</v>
      </c>
      <c r="M616" s="92">
        <f>IFERROR(VLOOKUP($E616, V一般接種!$A:$G, M$4, FALSE), 0)</f>
        <v>6</v>
      </c>
      <c r="N616" s="93">
        <f>IFERROR(VLOOKUP($E616, V一般接種!$A:$G, N$4, FALSE), 0)</f>
        <v>251137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54631</v>
      </c>
      <c r="L617" s="92">
        <f>IFERROR(VLOOKUP($E617, V一般接種!$A:$G, L$4, FALSE), 0)</f>
        <v>2502</v>
      </c>
      <c r="M617" s="92">
        <f>IFERROR(VLOOKUP($E617, V一般接種!$A:$G, M$4, FALSE), 0)</f>
        <v>6</v>
      </c>
      <c r="N617" s="93">
        <f>IFERROR(VLOOKUP($E617, V一般接種!$A:$G, N$4, FALSE), 0)</f>
        <v>251137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54631</v>
      </c>
      <c r="L618" s="92">
        <f>IFERROR(VLOOKUP($E618, V一般接種!$A:$G, L$4, FALSE), 0)</f>
        <v>2502</v>
      </c>
      <c r="M618" s="92">
        <f>IFERROR(VLOOKUP($E618, V一般接種!$A:$G, M$4, FALSE), 0)</f>
        <v>6</v>
      </c>
      <c r="N618" s="93">
        <f>IFERROR(VLOOKUP($E618, V一般接種!$A:$G, N$4, FALSE), 0)</f>
        <v>251137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38588</v>
      </c>
      <c r="C619" s="109">
        <f>IF(COUNTIF($A$7:$A619, $A619)&gt;1, 0, IF($E619="", "", I619+J619+M619+N619+P619-R619))</f>
        <v>246434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36415</v>
      </c>
      <c r="L619" s="92">
        <f>IFERROR(VLOOKUP($E619, V一般接種!$A:$G, L$4, FALSE), 0)</f>
        <v>2173</v>
      </c>
      <c r="M619" s="92">
        <f>IFERROR(VLOOKUP($E619, V一般接種!$A:$G, M$4, FALSE), 0)</f>
        <v>51</v>
      </c>
      <c r="N619" s="93">
        <f>IFERROR(VLOOKUP($E619, V一般接種!$A:$G, N$4, FALSE), 0)</f>
        <v>246383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36415</v>
      </c>
      <c r="L620" s="92">
        <f>IFERROR(VLOOKUP($E620, V一般接種!$A:$G, L$4, FALSE), 0)</f>
        <v>2173</v>
      </c>
      <c r="M620" s="92">
        <f>IFERROR(VLOOKUP($E620, V一般接種!$A:$G, M$4, FALSE), 0)</f>
        <v>51</v>
      </c>
      <c r="N620" s="93">
        <f>IFERROR(VLOOKUP($E620, V一般接種!$A:$G, N$4, FALSE), 0)</f>
        <v>246383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36415</v>
      </c>
      <c r="L621" s="92">
        <f>IFERROR(VLOOKUP($E621, V一般接種!$A:$G, L$4, FALSE), 0)</f>
        <v>2173</v>
      </c>
      <c r="M621" s="92">
        <f>IFERROR(VLOOKUP($E621, V一般接種!$A:$G, M$4, FALSE), 0)</f>
        <v>51</v>
      </c>
      <c r="N621" s="93">
        <f>IFERROR(VLOOKUP($E621, V一般接種!$A:$G, N$4, FALSE), 0)</f>
        <v>246383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21703</v>
      </c>
      <c r="C622" s="109">
        <f>IF(COUNTIF($A$7:$A622, $A622)&gt;1, 0, IF($E622="", "", I622+J622+M622+N622+P622-R622))</f>
        <v>55409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20747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55407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20747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55407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20747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55407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54832</v>
      </c>
      <c r="C625" s="109">
        <f>IF(COUNTIF($A$7:$A625, $A625)&gt;1, 0, IF($E625="", "", I625+J625+M625+N625+P625-R625))</f>
        <v>245807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53448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245798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53448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245798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53448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245798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84557</v>
      </c>
      <c r="C628" s="109">
        <f>IF(COUNTIF($A$7:$A628, $A628)&gt;1, 0, IF($E628="", "", I628+J628+M628+N628+P628-R628))</f>
        <v>294946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83260</v>
      </c>
      <c r="L628" s="92">
        <f>IFERROR(VLOOKUP($E628, V一般接種!$A:$G, L$4, FALSE), 0)</f>
        <v>1297</v>
      </c>
      <c r="M628" s="92">
        <f>IFERROR(VLOOKUP($E628, V一般接種!$A:$G, M$4, FALSE), 0)</f>
        <v>12</v>
      </c>
      <c r="N628" s="93">
        <f>IFERROR(VLOOKUP($E628, V一般接種!$A:$G, N$4, FALSE), 0)</f>
        <v>294934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83260</v>
      </c>
      <c r="L629" s="92">
        <f>IFERROR(VLOOKUP($E629, V一般接種!$A:$G, L$4, FALSE), 0)</f>
        <v>1297</v>
      </c>
      <c r="M629" s="92">
        <f>IFERROR(VLOOKUP($E629, V一般接種!$A:$G, M$4, FALSE), 0)</f>
        <v>12</v>
      </c>
      <c r="N629" s="93">
        <f>IFERROR(VLOOKUP($E629, V一般接種!$A:$G, N$4, FALSE), 0)</f>
        <v>294934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83260</v>
      </c>
      <c r="L630" s="92">
        <f>IFERROR(VLOOKUP($E630, V一般接種!$A:$G, L$4, FALSE), 0)</f>
        <v>1297</v>
      </c>
      <c r="M630" s="92">
        <f>IFERROR(VLOOKUP($E630, V一般接種!$A:$G, M$4, FALSE), 0)</f>
        <v>12</v>
      </c>
      <c r="N630" s="93">
        <f>IFERROR(VLOOKUP($E630, V一般接種!$A:$G, N$4, FALSE), 0)</f>
        <v>294934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116214</v>
      </c>
      <c r="C631" s="109">
        <f>IF(COUNTIF($A$7:$A631, $A631)&gt;1, 0, IF($E631="", "", I631+J631+M631+N631+P631-R631))</f>
        <v>388930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113241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388918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113241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388918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113241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388918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710048</v>
      </c>
      <c r="C634" s="109">
        <f>IF(COUNTIF($A$7:$A634, $A634)&gt;1, 0, IF($E634="", "", I634+J634+M634+N634+P634-R634))</f>
        <v>682134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71315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234708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71315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234708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71315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234708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48155</v>
      </c>
      <c r="C637" s="109">
        <f>IF(COUNTIF($A$7:$A637, $A637)&gt;1, 0, IF($E637="", "", I637+J637+M637+N637+P637-R637))</f>
        <v>162546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47338</v>
      </c>
      <c r="L637" s="92">
        <f>IFERROR(VLOOKUP($E637, V一般接種!$A:$G, L$4, FALSE), 0)</f>
        <v>817</v>
      </c>
      <c r="M637" s="92">
        <f>IFERROR(VLOOKUP($E637, V一般接種!$A:$G, M$4, FALSE), 0)</f>
        <v>13</v>
      </c>
      <c r="N637" s="93">
        <f>IFERROR(VLOOKUP($E637, V一般接種!$A:$G, N$4, FALSE), 0)</f>
        <v>162533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47338</v>
      </c>
      <c r="L638" s="92">
        <f>IFERROR(VLOOKUP($E638, V一般接種!$A:$G, L$4, FALSE), 0)</f>
        <v>817</v>
      </c>
      <c r="M638" s="92">
        <f>IFERROR(VLOOKUP($E638, V一般接種!$A:$G, M$4, FALSE), 0)</f>
        <v>13</v>
      </c>
      <c r="N638" s="93">
        <f>IFERROR(VLOOKUP($E638, V一般接種!$A:$G, N$4, FALSE), 0)</f>
        <v>162533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47338</v>
      </c>
      <c r="L639" s="92">
        <f>IFERROR(VLOOKUP($E639, V一般接種!$A:$G, L$4, FALSE), 0)</f>
        <v>817</v>
      </c>
      <c r="M639" s="92">
        <f>IFERROR(VLOOKUP($E639, V一般接種!$A:$G, M$4, FALSE), 0)</f>
        <v>13</v>
      </c>
      <c r="N639" s="93">
        <f>IFERROR(VLOOKUP($E639, V一般接種!$A:$G, N$4, FALSE), 0)</f>
        <v>162533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50218</v>
      </c>
      <c r="C640" s="109">
        <f>IF(COUNTIF($A$7:$A640, $A640)&gt;1, 0, IF($E640="", "", I640+J640+M640+N640+P640-R640))</f>
        <v>159896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49708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159878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49708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159878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49708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159878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33912</v>
      </c>
      <c r="C643" s="109">
        <f>IF(COUNTIF($A$7:$A643, $A643)&gt;1, 0, IF($E643="", "", I643+J643+M643+N643+P643-R643))</f>
        <v>154580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32911</v>
      </c>
      <c r="L643" s="92">
        <f>IFERROR(VLOOKUP($E643, V一般接種!$A:$G, L$4, FALSE), 0)</f>
        <v>1001</v>
      </c>
      <c r="M643" s="92">
        <f>IFERROR(VLOOKUP($E643, V一般接種!$A:$G, M$4, FALSE), 0)</f>
        <v>14</v>
      </c>
      <c r="N643" s="93">
        <f>IFERROR(VLOOKUP($E643, V一般接種!$A:$G, N$4, FALSE), 0)</f>
        <v>154566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32911</v>
      </c>
      <c r="L644" s="92">
        <f>IFERROR(VLOOKUP($E644, V一般接種!$A:$G, L$4, FALSE), 0)</f>
        <v>1001</v>
      </c>
      <c r="M644" s="92">
        <f>IFERROR(VLOOKUP($E644, V一般接種!$A:$G, M$4, FALSE), 0)</f>
        <v>14</v>
      </c>
      <c r="N644" s="93">
        <f>IFERROR(VLOOKUP($E644, V一般接種!$A:$G, N$4, FALSE), 0)</f>
        <v>154566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32911</v>
      </c>
      <c r="L645" s="92">
        <f>IFERROR(VLOOKUP($E645, V一般接種!$A:$G, L$4, FALSE), 0)</f>
        <v>1001</v>
      </c>
      <c r="M645" s="92">
        <f>IFERROR(VLOOKUP($E645, V一般接種!$A:$G, M$4, FALSE), 0)</f>
        <v>14</v>
      </c>
      <c r="N645" s="93">
        <f>IFERROR(VLOOKUP($E645, V一般接種!$A:$G, N$4, FALSE), 0)</f>
        <v>154566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30555</v>
      </c>
      <c r="C646" s="109">
        <f>IF(COUNTIF($A$7:$A646, $A646)&gt;1, 0, IF($E646="", "", I646+J646+M646+N646+P646-R646))</f>
        <v>135448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29793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135409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29793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135409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29793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135409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50738</v>
      </c>
      <c r="C649" s="109">
        <f>IF(COUNTIF($A$7:$A649, $A649)&gt;1, 0, IF($E649="", "", I649+J649+M649+N649+P649-R649))</f>
        <v>196443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49748</v>
      </c>
      <c r="L649" s="92">
        <f>IFERROR(VLOOKUP($E649, V一般接種!$A:$G, L$4, FALSE), 0)</f>
        <v>990</v>
      </c>
      <c r="M649" s="92">
        <f>IFERROR(VLOOKUP($E649, V一般接種!$A:$G, M$4, FALSE), 0)</f>
        <v>3</v>
      </c>
      <c r="N649" s="93">
        <f>IFERROR(VLOOKUP($E649, V一般接種!$A:$G, N$4, FALSE), 0)</f>
        <v>196440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49748</v>
      </c>
      <c r="L650" s="92">
        <f>IFERROR(VLOOKUP($E650, V一般接種!$A:$G, L$4, FALSE), 0)</f>
        <v>990</v>
      </c>
      <c r="M650" s="92">
        <f>IFERROR(VLOOKUP($E650, V一般接種!$A:$G, M$4, FALSE), 0)</f>
        <v>3</v>
      </c>
      <c r="N650" s="93">
        <f>IFERROR(VLOOKUP($E650, V一般接種!$A:$G, N$4, FALSE), 0)</f>
        <v>196440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49748</v>
      </c>
      <c r="L651" s="92">
        <f>IFERROR(VLOOKUP($E651, V一般接種!$A:$G, L$4, FALSE), 0)</f>
        <v>990</v>
      </c>
      <c r="M651" s="92">
        <f>IFERROR(VLOOKUP($E651, V一般接種!$A:$G, M$4, FALSE), 0)</f>
        <v>3</v>
      </c>
      <c r="N651" s="93">
        <f>IFERROR(VLOOKUP($E651, V一般接種!$A:$G, N$4, FALSE), 0)</f>
        <v>196440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67551</v>
      </c>
      <c r="C652" s="109">
        <f>IF(COUNTIF($A$7:$A652, $A652)&gt;1, 0, IF($E652="", "", I652+J652+M652+N652+P652-R652))</f>
        <v>260280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66280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260266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66280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260266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66280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260266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600688</v>
      </c>
      <c r="C655" s="109">
        <f>IF(COUNTIF($A$7:$A655, $A655)&gt;1, 0, IF($E655="", "", I655+J655+M655+N655+P655-R655))</f>
        <v>550031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29979</v>
      </c>
      <c r="L655" s="92">
        <f>IFERROR(VLOOKUP($E655, V一般接種!$A:$G, L$4, FALSE), 0)</f>
        <v>902</v>
      </c>
      <c r="M655" s="92">
        <f>IFERROR(VLOOKUP($E655, V一般接種!$A:$G, M$4, FALSE), 0)</f>
        <v>2</v>
      </c>
      <c r="N655" s="93">
        <f>IFERROR(VLOOKUP($E655, V一般接種!$A:$G, N$4, FALSE), 0)</f>
        <v>151356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29979</v>
      </c>
      <c r="L656" s="92">
        <f>IFERROR(VLOOKUP($E656, V一般接種!$A:$G, L$4, FALSE), 0)</f>
        <v>902</v>
      </c>
      <c r="M656" s="92">
        <f>IFERROR(VLOOKUP($E656, V一般接種!$A:$G, M$4, FALSE), 0)</f>
        <v>2</v>
      </c>
      <c r="N656" s="93">
        <f>IFERROR(VLOOKUP($E656, V一般接種!$A:$G, N$4, FALSE), 0)</f>
        <v>151356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29979</v>
      </c>
      <c r="L657" s="92">
        <f>IFERROR(VLOOKUP($E657, V一般接種!$A:$G, L$4, FALSE), 0)</f>
        <v>902</v>
      </c>
      <c r="M657" s="92">
        <f>IFERROR(VLOOKUP($E657, V一般接種!$A:$G, M$4, FALSE), 0)</f>
        <v>2</v>
      </c>
      <c r="N657" s="93">
        <f>IFERROR(VLOOKUP($E657, V一般接種!$A:$G, N$4, FALSE), 0)</f>
        <v>151356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25878</v>
      </c>
      <c r="C658" s="109">
        <f>IF(COUNTIF($A$7:$A658, $A658)&gt;1, 0, IF($E658="", "", I658+J658+M658+N658+P658-R658))</f>
        <v>109397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25160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109396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25160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109396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25160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109396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25260</v>
      </c>
      <c r="C661" s="109">
        <f>IF(COUNTIF($A$7:$A661, $A661)&gt;1, 0, IF($E661="", "", I661+J661+M661+N661+P661-R661))</f>
        <v>111651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24597</v>
      </c>
      <c r="L661" s="92">
        <f>IFERROR(VLOOKUP($E661, V一般接種!$A:$G, L$4, FALSE), 0)</f>
        <v>663</v>
      </c>
      <c r="M661" s="92">
        <f>IFERROR(VLOOKUP($E661, V一般接種!$A:$G, M$4, FALSE), 0)</f>
        <v>28</v>
      </c>
      <c r="N661" s="93">
        <f>IFERROR(VLOOKUP($E661, V一般接種!$A:$G, N$4, FALSE), 0)</f>
        <v>111623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24597</v>
      </c>
      <c r="L662" s="92">
        <f>IFERROR(VLOOKUP($E662, V一般接種!$A:$G, L$4, FALSE), 0)</f>
        <v>663</v>
      </c>
      <c r="M662" s="92">
        <f>IFERROR(VLOOKUP($E662, V一般接種!$A:$G, M$4, FALSE), 0)</f>
        <v>28</v>
      </c>
      <c r="N662" s="93">
        <f>IFERROR(VLOOKUP($E662, V一般接種!$A:$G, N$4, FALSE), 0)</f>
        <v>111623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24597</v>
      </c>
      <c r="L663" s="92">
        <f>IFERROR(VLOOKUP($E663, V一般接種!$A:$G, L$4, FALSE), 0)</f>
        <v>663</v>
      </c>
      <c r="M663" s="92">
        <f>IFERROR(VLOOKUP($E663, V一般接種!$A:$G, M$4, FALSE), 0)</f>
        <v>28</v>
      </c>
      <c r="N663" s="93">
        <f>IFERROR(VLOOKUP($E663, V一般接種!$A:$G, N$4, FALSE), 0)</f>
        <v>111623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24887</v>
      </c>
      <c r="C664" s="109">
        <f>IF(COUNTIF($A$7:$A664, $A664)&gt;1, 0, IF($E664="", "", I664+J664+M664+N664+P664-R664))</f>
        <v>102791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23999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102787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23999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102787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23999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102787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23293</v>
      </c>
      <c r="C667" s="109">
        <f>IF(COUNTIF($A$7:$A667, $A667)&gt;1, 0, IF($E667="", "", I667+J667+M667+N667+P667-R667))</f>
        <v>97338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22589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97334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22589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97334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22589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97334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42090</v>
      </c>
      <c r="C670" s="109">
        <f>IF(COUNTIF($A$7:$A670, $A670)&gt;1, 0, IF($E670="", "", I670+J670+M670+N670+P670-R670))</f>
        <v>142064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40376</v>
      </c>
      <c r="L670" s="92">
        <f>IFERROR(VLOOKUP($E670, V一般接種!$A:$G, L$4, FALSE), 0)</f>
        <v>1714</v>
      </c>
      <c r="M670" s="92">
        <f>IFERROR(VLOOKUP($E670, V一般接種!$A:$G, M$4, FALSE), 0)</f>
        <v>20</v>
      </c>
      <c r="N670" s="93">
        <f>IFERROR(VLOOKUP($E670, V一般接種!$A:$G, N$4, FALSE), 0)</f>
        <v>142044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40376</v>
      </c>
      <c r="L671" s="92">
        <f>IFERROR(VLOOKUP($E671, V一般接種!$A:$G, L$4, FALSE), 0)</f>
        <v>1714</v>
      </c>
      <c r="M671" s="92">
        <f>IFERROR(VLOOKUP($E671, V一般接種!$A:$G, M$4, FALSE), 0)</f>
        <v>20</v>
      </c>
      <c r="N671" s="93">
        <f>IFERROR(VLOOKUP($E671, V一般接種!$A:$G, N$4, FALSE), 0)</f>
        <v>142044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40376</v>
      </c>
      <c r="L672" s="92">
        <f>IFERROR(VLOOKUP($E672, V一般接種!$A:$G, L$4, FALSE), 0)</f>
        <v>1714</v>
      </c>
      <c r="M672" s="92">
        <f>IFERROR(VLOOKUP($E672, V一般接種!$A:$G, M$4, FALSE), 0)</f>
        <v>20</v>
      </c>
      <c r="N672" s="93">
        <f>IFERROR(VLOOKUP($E672, V一般接種!$A:$G, N$4, FALSE), 0)</f>
        <v>142044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55871</v>
      </c>
      <c r="C673" s="109">
        <f>IF(COUNTIF($A$7:$A673, $A673)&gt;1, 0, IF($E673="", "", I673+J673+M673+N673+P673-R673))</f>
        <v>194615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54871</v>
      </c>
      <c r="L673" s="92">
        <f>IFERROR(VLOOKUP($E673, V一般接種!$A:$G, L$4, FALSE), 0)</f>
        <v>1000</v>
      </c>
      <c r="M673" s="92">
        <f>IFERROR(VLOOKUP($E673, V一般接種!$A:$G, M$4, FALSE), 0)</f>
        <v>12</v>
      </c>
      <c r="N673" s="93">
        <f>IFERROR(VLOOKUP($E673, V一般接種!$A:$G, N$4, FALSE), 0)</f>
        <v>194603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54871</v>
      </c>
      <c r="L674" s="92">
        <f>IFERROR(VLOOKUP($E674, V一般接種!$A:$G, L$4, FALSE), 0)</f>
        <v>1000</v>
      </c>
      <c r="M674" s="92">
        <f>IFERROR(VLOOKUP($E674, V一般接種!$A:$G, M$4, FALSE), 0)</f>
        <v>12</v>
      </c>
      <c r="N674" s="93">
        <f>IFERROR(VLOOKUP($E674, V一般接種!$A:$G, N$4, FALSE), 0)</f>
        <v>194603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54871</v>
      </c>
      <c r="L675" s="92">
        <f>IFERROR(VLOOKUP($E675, V一般接種!$A:$G, L$4, FALSE), 0)</f>
        <v>1000</v>
      </c>
      <c r="M675" s="92">
        <f>IFERROR(VLOOKUP($E675, V一般接種!$A:$G, M$4, FALSE), 0)</f>
        <v>12</v>
      </c>
      <c r="N675" s="93">
        <f>IFERROR(VLOOKUP($E675, V一般接種!$A:$G, N$4, FALSE), 0)</f>
        <v>194603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533497</v>
      </c>
      <c r="C676" s="109">
        <f>IF(COUNTIF($A$7:$A676, $A676)&gt;1, 0, IF($E676="", "", I676+J676+M676+N676+P676-R676))</f>
        <v>409776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23918</v>
      </c>
      <c r="L676" s="92">
        <f>IFERROR(VLOOKUP($E676, V一般接種!$A:$G, L$4, FALSE), 0)</f>
        <v>994</v>
      </c>
      <c r="M676" s="92">
        <f>IFERROR(VLOOKUP($E676, V一般接種!$A:$G, M$4, FALSE), 0)</f>
        <v>13</v>
      </c>
      <c r="N676" s="93">
        <f>IFERROR(VLOOKUP($E676, V一般接種!$A:$G, N$4, FALSE), 0)</f>
        <v>115555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23918</v>
      </c>
      <c r="L677" s="92">
        <f>IFERROR(VLOOKUP($E677, V一般接種!$A:$G, L$4, FALSE), 0)</f>
        <v>994</v>
      </c>
      <c r="M677" s="92">
        <f>IFERROR(VLOOKUP($E677, V一般接種!$A:$G, M$4, FALSE), 0)</f>
        <v>13</v>
      </c>
      <c r="N677" s="93">
        <f>IFERROR(VLOOKUP($E677, V一般接種!$A:$G, N$4, FALSE), 0)</f>
        <v>115555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23918</v>
      </c>
      <c r="L678" s="92">
        <f>IFERROR(VLOOKUP($E678, V一般接種!$A:$G, L$4, FALSE), 0)</f>
        <v>994</v>
      </c>
      <c r="M678" s="92">
        <f>IFERROR(VLOOKUP($E678, V一般接種!$A:$G, M$4, FALSE), 0)</f>
        <v>13</v>
      </c>
      <c r="N678" s="93">
        <f>IFERROR(VLOOKUP($E678, V一般接種!$A:$G, N$4, FALSE), 0)</f>
        <v>115555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22551</v>
      </c>
      <c r="C679" s="109">
        <f>IF(COUNTIF($A$7:$A679, $A679)&gt;1, 0, IF($E679="", "", I679+J679+M679+N679+P679-R679))</f>
        <v>63229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21900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63216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21900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63216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21900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63216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4964</v>
      </c>
      <c r="C682" s="109">
        <f>IF(COUNTIF($A$7:$A682, $A682)&gt;1, 0, IF($E682="", "", I682+J682+M682+N682+P682-R682))</f>
        <v>16145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4727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16140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4727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16140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4727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16140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22411</v>
      </c>
      <c r="C685" s="109">
        <f>IF(COUNTIF($A$7:$A685, $A685)&gt;1, 0, IF($E685="", "", I685+J685+M685+N685+P685-R685))</f>
        <v>40790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21647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40777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21647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40777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21647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40777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20154</v>
      </c>
      <c r="C688" s="109">
        <f>IF(COUNTIF($A$7:$A688, $A688)&gt;1, 0, IF($E688="", "", I688+J688+M688+N688+P688-R688))</f>
        <v>59275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19463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59238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19463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59238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19463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59238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38274</v>
      </c>
      <c r="C691" s="109">
        <f>IF(COUNTIF($A$7:$A691, $A691)&gt;1, 0, IF($E691="", "", I691+J691+M691+N691+P691-R691))</f>
        <v>102020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36568</v>
      </c>
      <c r="L691" s="92">
        <f>IFERROR(VLOOKUP($E691, V一般接種!$A:$G, L$4, FALSE), 0)</f>
        <v>1706</v>
      </c>
      <c r="M691" s="92">
        <f>IFERROR(VLOOKUP($E691, V一般接種!$A:$G, M$4, FALSE), 0)</f>
        <v>5</v>
      </c>
      <c r="N691" s="93">
        <f>IFERROR(VLOOKUP($E691, V一般接種!$A:$G, N$4, FALSE), 0)</f>
        <v>102015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36568</v>
      </c>
      <c r="L692" s="92">
        <f>IFERROR(VLOOKUP($E692, V一般接種!$A:$G, L$4, FALSE), 0)</f>
        <v>1706</v>
      </c>
      <c r="M692" s="92">
        <f>IFERROR(VLOOKUP($E692, V一般接種!$A:$G, M$4, FALSE), 0)</f>
        <v>5</v>
      </c>
      <c r="N692" s="93">
        <f>IFERROR(VLOOKUP($E692, V一般接種!$A:$G, N$4, FALSE), 0)</f>
        <v>102015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36568</v>
      </c>
      <c r="L693" s="92">
        <f>IFERROR(VLOOKUP($E693, V一般接種!$A:$G, L$4, FALSE), 0)</f>
        <v>1706</v>
      </c>
      <c r="M693" s="92">
        <f>IFERROR(VLOOKUP($E693, V一般接種!$A:$G, M$4, FALSE), 0)</f>
        <v>5</v>
      </c>
      <c r="N693" s="93">
        <f>IFERROR(VLOOKUP($E693, V一般接種!$A:$G, N$4, FALSE), 0)</f>
        <v>102015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51449</v>
      </c>
      <c r="C694" s="109">
        <f>IF(COUNTIF($A$7:$A694, $A694)&gt;1, 0, IF($E694="", "", I694+J694+M694+N694+P694-R694))</f>
        <v>140850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50537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140817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50537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140817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50537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140817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481234</v>
      </c>
      <c r="C697" s="109">
        <f>IF(COUNTIF($A$7:$A697, $A697)&gt;1, 0, IF($E697="", "", I697+J697+M697+N697+P697-R697))</f>
        <v>336401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19252</v>
      </c>
      <c r="L697" s="92">
        <f>IFERROR(VLOOKUP($E697, V一般接種!$A:$G, L$4, FALSE), 0)</f>
        <v>607</v>
      </c>
      <c r="M697" s="92">
        <f>IFERROR(VLOOKUP($E697, V一般接種!$A:$G, M$4, FALSE), 0)</f>
        <v>0</v>
      </c>
      <c r="N697" s="93">
        <f>IFERROR(VLOOKUP($E697, V一般接種!$A:$G, N$4, FALSE), 0)</f>
        <v>83651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19252</v>
      </c>
      <c r="L698" s="92">
        <f>IFERROR(VLOOKUP($E698, V一般接種!$A:$G, L$4, FALSE), 0)</f>
        <v>607</v>
      </c>
      <c r="M698" s="92">
        <f>IFERROR(VLOOKUP($E698, V一般接種!$A:$G, M$4, FALSE), 0)</f>
        <v>0</v>
      </c>
      <c r="N698" s="93">
        <f>IFERROR(VLOOKUP($E698, V一般接種!$A:$G, N$4, FALSE), 0)</f>
        <v>83651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19252</v>
      </c>
      <c r="L699" s="92">
        <f>IFERROR(VLOOKUP($E699, V一般接種!$A:$G, L$4, FALSE), 0)</f>
        <v>607</v>
      </c>
      <c r="M699" s="92">
        <f>IFERROR(VLOOKUP($E699, V一般接種!$A:$G, M$4, FALSE), 0)</f>
        <v>0</v>
      </c>
      <c r="N699" s="93">
        <f>IFERROR(VLOOKUP($E699, V一般接種!$A:$G, N$4, FALSE), 0)</f>
        <v>83651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18287</v>
      </c>
      <c r="C700" s="109">
        <f>IF(COUNTIF($A$7:$A700, $A700)&gt;1, 0, IF($E700="", "", I700+J700+M700+N700+P700-R700))</f>
        <v>54255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17747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54252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17747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54252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17747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54252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17960</v>
      </c>
      <c r="C703" s="109">
        <f>IF(COUNTIF($A$7:$A703, $A703)&gt;1, 0, IF($E703="", "", I703+J703+M703+N703+P703-R703))</f>
        <v>58752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17545</v>
      </c>
      <c r="L703" s="92">
        <f>IFERROR(VLOOKUP($E703, V一般接種!$A:$G, L$4, FALSE), 0)</f>
        <v>415</v>
      </c>
      <c r="M703" s="92">
        <f>IFERROR(VLOOKUP($E703, V一般接種!$A:$G, M$4, FALSE), 0)</f>
        <v>26</v>
      </c>
      <c r="N703" s="93">
        <f>IFERROR(VLOOKUP($E703, V一般接種!$A:$G, N$4, FALSE), 0)</f>
        <v>58726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17545</v>
      </c>
      <c r="L704" s="92">
        <f>IFERROR(VLOOKUP($E704, V一般接種!$A:$G, L$4, FALSE), 0)</f>
        <v>415</v>
      </c>
      <c r="M704" s="92">
        <f>IFERROR(VLOOKUP($E704, V一般接種!$A:$G, M$4, FALSE), 0)</f>
        <v>26</v>
      </c>
      <c r="N704" s="93">
        <f>IFERROR(VLOOKUP($E704, V一般接種!$A:$G, N$4, FALSE), 0)</f>
        <v>58726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17545</v>
      </c>
      <c r="L705" s="92">
        <f>IFERROR(VLOOKUP($E705, V一般接種!$A:$G, L$4, FALSE), 0)</f>
        <v>415</v>
      </c>
      <c r="M705" s="92">
        <f>IFERROR(VLOOKUP($E705, V一般接種!$A:$G, M$4, FALSE), 0)</f>
        <v>26</v>
      </c>
      <c r="N705" s="93">
        <f>IFERROR(VLOOKUP($E705, V一般接種!$A:$G, N$4, FALSE), 0)</f>
        <v>58726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16057</v>
      </c>
      <c r="C706" s="109">
        <f>IF(COUNTIF($A$7:$A706, $A706)&gt;1, 0, IF($E706="", "", I706+J706+M706+N706+P706-R706))</f>
        <v>31316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15754</v>
      </c>
      <c r="L706" s="92">
        <f>IFERROR(VLOOKUP($E706, V一般接種!$A:$G, L$4, FALSE), 0)</f>
        <v>303</v>
      </c>
      <c r="M706" s="92">
        <f>IFERROR(VLOOKUP($E706, V一般接種!$A:$G, M$4, FALSE), 0)</f>
        <v>6</v>
      </c>
      <c r="N706" s="93">
        <f>IFERROR(VLOOKUP($E706, V一般接種!$A:$G, N$4, FALSE), 0)</f>
        <v>31310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15754</v>
      </c>
      <c r="L707" s="92">
        <f>IFERROR(VLOOKUP($E707, V一般接種!$A:$G, L$4, FALSE), 0)</f>
        <v>303</v>
      </c>
      <c r="M707" s="92">
        <f>IFERROR(VLOOKUP($E707, V一般接種!$A:$G, M$4, FALSE), 0)</f>
        <v>6</v>
      </c>
      <c r="N707" s="93">
        <f>IFERROR(VLOOKUP($E707, V一般接種!$A:$G, N$4, FALSE), 0)</f>
        <v>31310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15754</v>
      </c>
      <c r="L708" s="92">
        <f>IFERROR(VLOOKUP($E708, V一般接種!$A:$G, L$4, FALSE), 0)</f>
        <v>303</v>
      </c>
      <c r="M708" s="92">
        <f>IFERROR(VLOOKUP($E708, V一般接種!$A:$G, M$4, FALSE), 0)</f>
        <v>6</v>
      </c>
      <c r="N708" s="93">
        <f>IFERROR(VLOOKUP($E708, V一般接種!$A:$G, N$4, FALSE), 0)</f>
        <v>31310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15193</v>
      </c>
      <c r="C709" s="109">
        <f>IF(COUNTIF($A$7:$A709, $A709)&gt;1, 0, IF($E709="", "", I709+J709+M709+N709+P709-R709))</f>
        <v>28204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14932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28203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14932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28203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14932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28203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29009</v>
      </c>
      <c r="C712" s="109">
        <f>IF(COUNTIF($A$7:$A712, $A712)&gt;1, 0, IF($E712="", "", I712+J712+M712+N712+P712-R712))</f>
        <v>51189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28760</v>
      </c>
      <c r="L712" s="92">
        <f>IFERROR(VLOOKUP($E712, V一般接種!$A:$G, L$4, FALSE), 0)</f>
        <v>249</v>
      </c>
      <c r="M712" s="92">
        <f>IFERROR(VLOOKUP($E712, V一般接種!$A:$G, M$4, FALSE), 0)</f>
        <v>3</v>
      </c>
      <c r="N712" s="93">
        <f>IFERROR(VLOOKUP($E712, V一般接種!$A:$G, N$4, FALSE), 0)</f>
        <v>51186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28760</v>
      </c>
      <c r="L713" s="92">
        <f>IFERROR(VLOOKUP($E713, V一般接種!$A:$G, L$4, FALSE), 0)</f>
        <v>249</v>
      </c>
      <c r="M713" s="92">
        <f>IFERROR(VLOOKUP($E713, V一般接種!$A:$G, M$4, FALSE), 0)</f>
        <v>3</v>
      </c>
      <c r="N713" s="93">
        <f>IFERROR(VLOOKUP($E713, V一般接種!$A:$G, N$4, FALSE), 0)</f>
        <v>51186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28760</v>
      </c>
      <c r="L714" s="92">
        <f>IFERROR(VLOOKUP($E714, V一般接種!$A:$G, L$4, FALSE), 0)</f>
        <v>249</v>
      </c>
      <c r="M714" s="92">
        <f>IFERROR(VLOOKUP($E714, V一般接種!$A:$G, M$4, FALSE), 0)</f>
        <v>3</v>
      </c>
      <c r="N714" s="93">
        <f>IFERROR(VLOOKUP($E714, V一般接種!$A:$G, N$4, FALSE), 0)</f>
        <v>51186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44435</v>
      </c>
      <c r="C715" s="109">
        <f>IF(COUNTIF($A$7:$A715, $A715)&gt;1, 0, IF($E715="", "", I715+J715+M715+N715+P715-R715))</f>
        <v>72997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44229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72994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44229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72994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44229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72994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437930</v>
      </c>
      <c r="C718" s="109">
        <f>IF(COUNTIF($A$7:$A718, $A718)&gt;1, 0, IF($E718="", "", I718+J718+M718+N718+P718-R718))</f>
        <v>257961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16033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31005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16033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31005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16033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31005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13954</v>
      </c>
      <c r="C721" s="109">
        <f>IF(COUNTIF($A$7:$A721, $A721)&gt;1, 0, IF($E721="", "", I721+J721+M721+N721+P721-R721))</f>
        <v>24478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13781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24475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13781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24475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13781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24475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11714</v>
      </c>
      <c r="C724" s="109">
        <f>IF(COUNTIF($A$7:$A724, $A724)&gt;1, 0, IF($E724="", "", I724+J724+M724+N724+P724-R724))</f>
        <v>23627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11549</v>
      </c>
      <c r="L724" s="92">
        <f>IFERROR(VLOOKUP($E724, V一般接種!$A:$G, L$4, FALSE), 0)</f>
        <v>165</v>
      </c>
      <c r="M724" s="92">
        <f>IFERROR(VLOOKUP($E724, V一般接種!$A:$G, M$4, FALSE), 0)</f>
        <v>1</v>
      </c>
      <c r="N724" s="93">
        <f>IFERROR(VLOOKUP($E724, V一般接種!$A:$G, N$4, FALSE), 0)</f>
        <v>23626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11549</v>
      </c>
      <c r="L725" s="92">
        <f>IFERROR(VLOOKUP($E725, V一般接種!$A:$G, L$4, FALSE), 0)</f>
        <v>165</v>
      </c>
      <c r="M725" s="92">
        <f>IFERROR(VLOOKUP($E725, V一般接種!$A:$G, M$4, FALSE), 0)</f>
        <v>1</v>
      </c>
      <c r="N725" s="93">
        <f>IFERROR(VLOOKUP($E725, V一般接種!$A:$G, N$4, FALSE), 0)</f>
        <v>23626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11549</v>
      </c>
      <c r="L726" s="92">
        <f>IFERROR(VLOOKUP($E726, V一般接種!$A:$G, L$4, FALSE), 0)</f>
        <v>165</v>
      </c>
      <c r="M726" s="92">
        <f>IFERROR(VLOOKUP($E726, V一般接種!$A:$G, M$4, FALSE), 0)</f>
        <v>1</v>
      </c>
      <c r="N726" s="93">
        <f>IFERROR(VLOOKUP($E726, V一般接種!$A:$G, N$4, FALSE), 0)</f>
        <v>23626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6767</v>
      </c>
      <c r="C727" s="109">
        <f>IF(COUNTIF($A$7:$A727, $A727)&gt;1, 0, IF($E727="", "", I727+J727+M727+N727+P727-R727))</f>
        <v>22497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6276</v>
      </c>
      <c r="L727" s="92">
        <f>IFERROR(VLOOKUP($E727, V一般接種!$A:$G, L$4, FALSE), 0)</f>
        <v>491</v>
      </c>
      <c r="M727" s="92">
        <f>IFERROR(VLOOKUP($E727, V一般接種!$A:$G, M$4, FALSE), 0)</f>
        <v>5</v>
      </c>
      <c r="N727" s="93">
        <f>IFERROR(VLOOKUP($E727, V一般接種!$A:$G, N$4, FALSE), 0)</f>
        <v>22492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6276</v>
      </c>
      <c r="L728" s="92">
        <f>IFERROR(VLOOKUP($E728, V一般接種!$A:$G, L$4, FALSE), 0)</f>
        <v>491</v>
      </c>
      <c r="M728" s="92">
        <f>IFERROR(VLOOKUP($E728, V一般接種!$A:$G, M$4, FALSE), 0)</f>
        <v>5</v>
      </c>
      <c r="N728" s="93">
        <f>IFERROR(VLOOKUP($E728, V一般接種!$A:$G, N$4, FALSE), 0)</f>
        <v>22492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6276</v>
      </c>
      <c r="L729" s="92">
        <f>IFERROR(VLOOKUP($E729, V一般接種!$A:$G, L$4, FALSE), 0)</f>
        <v>491</v>
      </c>
      <c r="M729" s="92">
        <f>IFERROR(VLOOKUP($E729, V一般接種!$A:$G, M$4, FALSE), 0)</f>
        <v>5</v>
      </c>
      <c r="N729" s="93">
        <f>IFERROR(VLOOKUP($E729, V一般接種!$A:$G, N$4, FALSE), 0)</f>
        <v>22492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4784</v>
      </c>
      <c r="C730" s="109">
        <f>IF(COUNTIF($A$7:$A730, $A730)&gt;1, 0, IF($E730="", "", I730+J730+M730+N730+P730-R730))</f>
        <v>20791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4365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20782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4365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20782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4365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20782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7880</v>
      </c>
      <c r="C733" s="109">
        <f>IF(COUNTIF($A$7:$A733, $A733)&gt;1, 0, IF($E733="", "", I733+J733+M733+N733+P733-R733))</f>
        <v>42463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7147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42460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7147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42460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7147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42460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10948</v>
      </c>
      <c r="C736" s="109">
        <f>IF(COUNTIF($A$7:$A736, $A736)&gt;1, 0, IF($E736="", "", I736+J736+M736+N736+P736-R736))</f>
        <v>59700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10357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59696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10357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59696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10357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59696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407049</v>
      </c>
      <c r="C739" s="109">
        <f>IF(COUNTIF($A$7:$A739, $A739)&gt;1, 0, IF($E739="", "", I739+J739+M739+N739+P739-R739))</f>
        <v>245456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23621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23621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23621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4645</v>
      </c>
      <c r="C742" s="109">
        <f>IF(COUNTIF($A$7:$A742, $A742)&gt;1, 0, IF($E742="", "", I742+J742+M742+N742+P742-R742))</f>
        <v>21014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4451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21014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4451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21014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4451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21014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7246</v>
      </c>
      <c r="C745" s="109">
        <f>IF(COUNTIF($A$7:$A745, $A745)&gt;1, 0, IF($E745="", "", I745+J745+M745+N745+P745-R745))</f>
        <v>7051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6991</v>
      </c>
      <c r="L745" s="92">
        <f>IFERROR(VLOOKUP($E745, V一般接種!$A:$G, L$4, FALSE), 0)</f>
        <v>255</v>
      </c>
      <c r="M745" s="92">
        <f>IFERROR(VLOOKUP($E745, V一般接種!$A:$G, M$4, FALSE), 0)</f>
        <v>15</v>
      </c>
      <c r="N745" s="93">
        <f>IFERROR(VLOOKUP($E745, V一般接種!$A:$G, N$4, FALSE), 0)</f>
        <v>7036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6991</v>
      </c>
      <c r="L746" s="92">
        <f>IFERROR(VLOOKUP($E746, V一般接種!$A:$G, L$4, FALSE), 0)</f>
        <v>255</v>
      </c>
      <c r="M746" s="92">
        <f>IFERROR(VLOOKUP($E746, V一般接種!$A:$G, M$4, FALSE), 0)</f>
        <v>15</v>
      </c>
      <c r="N746" s="93">
        <f>IFERROR(VLOOKUP($E746, V一般接種!$A:$G, N$4, FALSE), 0)</f>
        <v>7036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6991</v>
      </c>
      <c r="L747" s="92">
        <f>IFERROR(VLOOKUP($E747, V一般接種!$A:$G, L$4, FALSE), 0)</f>
        <v>255</v>
      </c>
      <c r="M747" s="92">
        <f>IFERROR(VLOOKUP($E747, V一般接種!$A:$G, M$4, FALSE), 0)</f>
        <v>15</v>
      </c>
      <c r="N747" s="93">
        <f>IFERROR(VLOOKUP($E747, V一般接種!$A:$G, N$4, FALSE), 0)</f>
        <v>7036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9571</v>
      </c>
      <c r="C748" s="109">
        <f>IF(COUNTIF($A$7:$A748, $A748)&gt;1, 0, IF($E748="", "", I748+J748+M748+N748+P748-R748))</f>
        <v>21282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8969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21264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8969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21264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8969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21264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10111</v>
      </c>
      <c r="C751" s="109">
        <f>IF(COUNTIF($A$7:$A751, $A751)&gt;1, 0, IF($E751="", "", I751+J751+M751+N751+P751-R751))</f>
        <v>19368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9447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19362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9447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19362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9447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19362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22831</v>
      </c>
      <c r="C754" s="109">
        <f>IF(COUNTIF($A$7:$A754, $A754)&gt;1, 0, IF($E754="", "", I754+J754+M754+N754+P754-R754))</f>
        <v>39080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21819</v>
      </c>
      <c r="L754" s="92">
        <f>IFERROR(VLOOKUP($E754, V一般接種!$A:$G, L$4, FALSE), 0)</f>
        <v>1012</v>
      </c>
      <c r="M754" s="92">
        <f>IFERROR(VLOOKUP($E754, V一般接種!$A:$G, M$4, FALSE), 0)</f>
        <v>2</v>
      </c>
      <c r="N754" s="93">
        <f>IFERROR(VLOOKUP($E754, V一般接種!$A:$G, N$4, FALSE), 0)</f>
        <v>39078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21819</v>
      </c>
      <c r="L755" s="92">
        <f>IFERROR(VLOOKUP($E755, V一般接種!$A:$G, L$4, FALSE), 0)</f>
        <v>1012</v>
      </c>
      <c r="M755" s="92">
        <f>IFERROR(VLOOKUP($E755, V一般接種!$A:$G, M$4, FALSE), 0)</f>
        <v>2</v>
      </c>
      <c r="N755" s="93">
        <f>IFERROR(VLOOKUP($E755, V一般接種!$A:$G, N$4, FALSE), 0)</f>
        <v>39078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21819</v>
      </c>
      <c r="L756" s="92">
        <f>IFERROR(VLOOKUP($E756, V一般接種!$A:$G, L$4, FALSE), 0)</f>
        <v>1012</v>
      </c>
      <c r="M756" s="92">
        <f>IFERROR(VLOOKUP($E756, V一般接種!$A:$G, M$4, FALSE), 0)</f>
        <v>2</v>
      </c>
      <c r="N756" s="93">
        <f>IFERROR(VLOOKUP($E756, V一般接種!$A:$G, N$4, FALSE), 0)</f>
        <v>39078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35157</v>
      </c>
      <c r="C757" s="109">
        <f>IF(COUNTIF($A$7:$A757, $A757)&gt;1, 0, IF($E757="", "", I757+J757+M757+N757+P757-R757))</f>
        <v>56949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34484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56946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34484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56946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34484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56946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402568</v>
      </c>
      <c r="C760" s="109">
        <f>IF(COUNTIF($A$7:$A760, $A760)&gt;1, 0, IF($E760="", "", I760+J760+M760+N760+P760-R760))</f>
        <v>232797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13126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20923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13126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20923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13126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20923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6425</v>
      </c>
      <c r="C763" s="109">
        <f>IF(COUNTIF($A$7:$A763, $A763)&gt;1, 0, IF($E763="", "", I763+J763+M763+N763+P763-R763))</f>
        <v>18436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6047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18434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6047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18434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6047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18434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12372</v>
      </c>
      <c r="C766" s="109">
        <f>IF(COUNTIF($A$7:$A766, $A766)&gt;1, 0, IF($E766="", "", I766+J766+M766+N766+P766-R766))</f>
        <v>18329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12205</v>
      </c>
      <c r="L766" s="92">
        <f>IFERROR(VLOOKUP($E766, V一般接種!$A:$G, L$4, FALSE), 0)</f>
        <v>167</v>
      </c>
      <c r="M766" s="92">
        <f>IFERROR(VLOOKUP($E766, V一般接種!$A:$G, M$4, FALSE), 0)</f>
        <v>15</v>
      </c>
      <c r="N766" s="93">
        <f>IFERROR(VLOOKUP($E766, V一般接種!$A:$G, N$4, FALSE), 0)</f>
        <v>18314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12205</v>
      </c>
      <c r="L767" s="92">
        <f>IFERROR(VLOOKUP($E767, V一般接種!$A:$G, L$4, FALSE), 0)</f>
        <v>167</v>
      </c>
      <c r="M767" s="92">
        <f>IFERROR(VLOOKUP($E767, V一般接種!$A:$G, M$4, FALSE), 0)</f>
        <v>15</v>
      </c>
      <c r="N767" s="93">
        <f>IFERROR(VLOOKUP($E767, V一般接種!$A:$G, N$4, FALSE), 0)</f>
        <v>18314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12205</v>
      </c>
      <c r="L768" s="92">
        <f>IFERROR(VLOOKUP($E768, V一般接種!$A:$G, L$4, FALSE), 0)</f>
        <v>167</v>
      </c>
      <c r="M768" s="92">
        <f>IFERROR(VLOOKUP($E768, V一般接種!$A:$G, M$4, FALSE), 0)</f>
        <v>15</v>
      </c>
      <c r="N768" s="93">
        <f>IFERROR(VLOOKUP($E768, V一般接種!$A:$G, N$4, FALSE), 0)</f>
        <v>18314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12647</v>
      </c>
      <c r="C769" s="109">
        <f>IF(COUNTIF($A$7:$A769, $A769)&gt;1, 0, IF($E769="", "", I769+J769+M769+N769+P769-R769))</f>
        <v>17773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12100</v>
      </c>
      <c r="L769" s="92">
        <f>IFERROR(VLOOKUP($E769, V一般接種!$A:$G, L$4, FALSE), 0)</f>
        <v>547</v>
      </c>
      <c r="M769" s="92">
        <f>IFERROR(VLOOKUP($E769, V一般接種!$A:$G, M$4, FALSE), 0)</f>
        <v>6</v>
      </c>
      <c r="N769" s="93">
        <f>IFERROR(VLOOKUP($E769, V一般接種!$A:$G, N$4, FALSE), 0)</f>
        <v>17767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12100</v>
      </c>
      <c r="L770" s="92">
        <f>IFERROR(VLOOKUP($E770, V一般接種!$A:$G, L$4, FALSE), 0)</f>
        <v>547</v>
      </c>
      <c r="M770" s="92">
        <f>IFERROR(VLOOKUP($E770, V一般接種!$A:$G, M$4, FALSE), 0)</f>
        <v>6</v>
      </c>
      <c r="N770" s="93">
        <f>IFERROR(VLOOKUP($E770, V一般接種!$A:$G, N$4, FALSE), 0)</f>
        <v>17767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12100</v>
      </c>
      <c r="L771" s="92">
        <f>IFERROR(VLOOKUP($E771, V一般接種!$A:$G, L$4, FALSE), 0)</f>
        <v>547</v>
      </c>
      <c r="M771" s="92">
        <f>IFERROR(VLOOKUP($E771, V一般接種!$A:$G, M$4, FALSE), 0)</f>
        <v>6</v>
      </c>
      <c r="N771" s="93">
        <f>IFERROR(VLOOKUP($E771, V一般接種!$A:$G, N$4, FALSE), 0)</f>
        <v>17767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10366</v>
      </c>
      <c r="C772" s="109">
        <f>IF(COUNTIF($A$7:$A772, $A772)&gt;1, 0, IF($E772="", "", I772+J772+M772+N772+P772-R772))</f>
        <v>15761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9928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15757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9928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15757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9928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15757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18316</v>
      </c>
      <c r="C775" s="109">
        <f>IF(COUNTIF($A$7:$A775, $A775)&gt;1, 0, IF($E775="", "", I775+J775+M775+N775+P775-R775))</f>
        <v>30441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17654</v>
      </c>
      <c r="L775" s="92">
        <f>IFERROR(VLOOKUP($E775, V一般接種!$A:$G, L$4, FALSE), 0)</f>
        <v>662</v>
      </c>
      <c r="M775" s="92">
        <f>IFERROR(VLOOKUP($E775, V一般接種!$A:$G, M$4, FALSE), 0)</f>
        <v>4</v>
      </c>
      <c r="N775" s="93">
        <f>IFERROR(VLOOKUP($E775, V一般接種!$A:$G, N$4, FALSE), 0)</f>
        <v>30437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17654</v>
      </c>
      <c r="L776" s="92">
        <f>IFERROR(VLOOKUP($E776, V一般接種!$A:$G, L$4, FALSE), 0)</f>
        <v>662</v>
      </c>
      <c r="M776" s="92">
        <f>IFERROR(VLOOKUP($E776, V一般接種!$A:$G, M$4, FALSE), 0)</f>
        <v>4</v>
      </c>
      <c r="N776" s="93">
        <f>IFERROR(VLOOKUP($E776, V一般接種!$A:$G, N$4, FALSE), 0)</f>
        <v>30437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17654</v>
      </c>
      <c r="L777" s="92">
        <f>IFERROR(VLOOKUP($E777, V一般接種!$A:$G, L$4, FALSE), 0)</f>
        <v>662</v>
      </c>
      <c r="M777" s="92">
        <f>IFERROR(VLOOKUP($E777, V一般接種!$A:$G, M$4, FALSE), 0)</f>
        <v>4</v>
      </c>
      <c r="N777" s="93">
        <f>IFERROR(VLOOKUP($E777, V一般接種!$A:$G, N$4, FALSE), 0)</f>
        <v>30437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27749</v>
      </c>
      <c r="C778" s="109">
        <f>IF(COUNTIF($A$7:$A778, $A778)&gt;1, 0, IF($E778="", "", I778+J778+M778+N778+P778-R778))</f>
        <v>50184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27018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50141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27018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50141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27018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50141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261187</v>
      </c>
      <c r="C781" s="109">
        <f>IF(COUNTIF($A$7:$A781, $A781)&gt;1, 0, IF($E781="", "", I781+J781+M781+N781+P781-R781))</f>
        <v>102523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11177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20672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11177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20672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11177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20672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8876</v>
      </c>
      <c r="C784" s="109">
        <f>IF(COUNTIF($A$7:$A784, $A784)&gt;1, 0, IF($E784="", "", I784+J784+M784+N784+P784-R784))</f>
        <v>15632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8641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15631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8641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15631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8641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15631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7094</v>
      </c>
      <c r="C787" s="109">
        <f>IF(COUNTIF($A$7:$A787, $A787)&gt;1, 0, IF($E787="", "", I787+J787+M787+N787+P787-R787))</f>
        <v>12329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6841</v>
      </c>
      <c r="L787" s="92">
        <f>IFERROR(VLOOKUP($E787, V一般接種!$A:$G, L$4, FALSE), 0)</f>
        <v>253</v>
      </c>
      <c r="M787" s="92">
        <f>IFERROR(VLOOKUP($E787, V一般接種!$A:$G, M$4, FALSE), 0)</f>
        <v>3</v>
      </c>
      <c r="N787" s="93">
        <f>IFERROR(VLOOKUP($E787, V一般接種!$A:$G, N$4, FALSE), 0)</f>
        <v>12326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6841</v>
      </c>
      <c r="L788" s="92">
        <f>IFERROR(VLOOKUP($E788, V一般接種!$A:$G, L$4, FALSE), 0)</f>
        <v>253</v>
      </c>
      <c r="M788" s="92">
        <f>IFERROR(VLOOKUP($E788, V一般接種!$A:$G, M$4, FALSE), 0)</f>
        <v>3</v>
      </c>
      <c r="N788" s="93">
        <f>IFERROR(VLOOKUP($E788, V一般接種!$A:$G, N$4, FALSE), 0)</f>
        <v>12326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6841</v>
      </c>
      <c r="L789" s="92">
        <f>IFERROR(VLOOKUP($E789, V一般接種!$A:$G, L$4, FALSE), 0)</f>
        <v>253</v>
      </c>
      <c r="M789" s="92">
        <f>IFERROR(VLOOKUP($E789, V一般接種!$A:$G, M$4, FALSE), 0)</f>
        <v>3</v>
      </c>
      <c r="N789" s="93">
        <f>IFERROR(VLOOKUP($E789, V一般接種!$A:$G, N$4, FALSE), 0)</f>
        <v>12326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2908</v>
      </c>
      <c r="C790" s="109">
        <f>IF(COUNTIF($A$7:$A790, $A790)&gt;1, 0, IF($E790="", "", I790+J790+M790+N790+P790-R790))</f>
        <v>4449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2891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4449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2891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4449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2891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4449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918</v>
      </c>
      <c r="C793" s="109">
        <f>IF(COUNTIF($A$7:$A793, $A793)&gt;1, 0, IF($E793="", "", I793+J793+M793+N793+P793-R793))</f>
        <v>1117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904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1117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904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1117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904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1117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204</v>
      </c>
      <c r="C796" s="109">
        <f>IF(COUNTIF($A$7:$A796, $A796)&gt;1, 0, IF($E796="", "", I796+J796+M796+N796+P796-R796))</f>
        <v>137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186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136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186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136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186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136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15</v>
      </c>
      <c r="C799" s="109">
        <f>IF(COUNTIF($A$7:$A799, $A799)&gt;1, 0, IF($E799="", "", I799+J799+M799+N799+P799-R799))</f>
        <v>24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24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24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24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242612</v>
      </c>
      <c r="C802" s="109">
        <f>IF(COUNTIF($A$7:$A802, $A802)&gt;1, 0, IF($E802="", "", I802+J802+M802+N802+P802-R802))</f>
        <v>82418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117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61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117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61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117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61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3249</v>
      </c>
      <c r="C808" s="109">
        <f>IF(COUNTIF($A$7:$A808, $A808)&gt;1, 0, IF($E808="", "", I808+J808+M808+N808+P808-R808))</f>
        <v>6318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3211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6317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3211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6317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3211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6317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5942</v>
      </c>
      <c r="C811" s="109">
        <f>IF(COUNTIF($A$7:$A811, $A811)&gt;1, 0, IF($E811="", "", I811+J811+M811+N811+P811-R811))</f>
        <v>9869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5781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9864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5781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9864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5781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9864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6597</v>
      </c>
      <c r="C814" s="109">
        <f>IF(COUNTIF($A$7:$A814, $A814)&gt;1, 0, IF($E814="", "", I814+J814+M814+N814+P814-R814))</f>
        <v>10213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6396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10209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6396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10209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6396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10209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16240</v>
      </c>
      <c r="C817" s="109">
        <f>IF(COUNTIF($A$7:$A817, $A817)&gt;1, 0, IF($E817="", "", I817+J817+M817+N817+P817-R817))</f>
        <v>24287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15904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24283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15904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24283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15904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24283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27007</v>
      </c>
      <c r="C820" s="109">
        <f>IF(COUNTIF($A$7:$A820, $A820)&gt;1, 0, IF($E820="", "", I820+J820+M820+N820+P820-R820))</f>
        <v>39219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26661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39216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26661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39216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26661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39216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224150</v>
      </c>
      <c r="C823" s="109">
        <f>IF(COUNTIF($A$7:$A823, $A823)&gt;1, 0, IF($E823="", "", I823+J823+M823+N823+P823-R823))</f>
        <v>80686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10231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13881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10231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13881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10231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13881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1310</v>
      </c>
      <c r="C826" s="109">
        <f>IF(COUNTIF($A$7:$A826, $A826)&gt;1, 0, IF($E826="", "", I826+J826+M826+N826+P826-R826))</f>
        <v>2171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1219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2171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1219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2171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1219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2171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8903</v>
      </c>
      <c r="C829" s="109">
        <f>IF(COUNTIF($A$7:$A829, $A829)&gt;1, 0, IF($E829="", "", I829+J829+M829+N829+P829-R829))</f>
        <v>14734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8507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14733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8507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14733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8507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14733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9035</v>
      </c>
      <c r="C832" s="109">
        <f>IF(COUNTIF($A$7:$A832, $A832)&gt;1, 0, IF($E832="", "", I832+J832+M832+N832+P832-R832))</f>
        <v>13155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8610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13155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8610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13155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8610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13155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8139</v>
      </c>
      <c r="C835" s="109">
        <f>IF(COUNTIF($A$7:$A835, $A835)&gt;1, 0, IF($E835="", "", I835+J835+M835+N835+P835-R835))</f>
        <v>10439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7813</v>
      </c>
      <c r="L835" s="92">
        <f>IFERROR(VLOOKUP($E835, V一般接種!$A:$G, L$4, FALSE), 0)</f>
        <v>326</v>
      </c>
      <c r="M835" s="92">
        <f>IFERROR(VLOOKUP($E835, V一般接種!$A:$G, M$4, FALSE), 0)</f>
        <v>2</v>
      </c>
      <c r="N835" s="93">
        <f>IFERROR(VLOOKUP($E835, V一般接種!$A:$G, N$4, FALSE), 0)</f>
        <v>10437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7813</v>
      </c>
      <c r="L836" s="92">
        <f>IFERROR(VLOOKUP($E836, V一般接種!$A:$G, L$4, FALSE), 0)</f>
        <v>326</v>
      </c>
      <c r="M836" s="92">
        <f>IFERROR(VLOOKUP($E836, V一般接種!$A:$G, M$4, FALSE), 0)</f>
        <v>2</v>
      </c>
      <c r="N836" s="93">
        <f>IFERROR(VLOOKUP($E836, V一般接種!$A:$G, N$4, FALSE), 0)</f>
        <v>10437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7813</v>
      </c>
      <c r="L837" s="92">
        <f>IFERROR(VLOOKUP($E837, V一般接種!$A:$G, L$4, FALSE), 0)</f>
        <v>326</v>
      </c>
      <c r="M837" s="92">
        <f>IFERROR(VLOOKUP($E837, V一般接種!$A:$G, M$4, FALSE), 0)</f>
        <v>2</v>
      </c>
      <c r="N837" s="93">
        <f>IFERROR(VLOOKUP($E837, V一般接種!$A:$G, N$4, FALSE), 0)</f>
        <v>10437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17183</v>
      </c>
      <c r="C838" s="109">
        <f>IF(COUNTIF($A$7:$A838, $A838)&gt;1, 0, IF($E838="", "", I838+J838+M838+N838+P838-R838))</f>
        <v>19258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16618</v>
      </c>
      <c r="L838" s="92">
        <f>IFERROR(VLOOKUP($E838, V一般接種!$A:$G, L$4, FALSE), 0)</f>
        <v>565</v>
      </c>
      <c r="M838" s="92">
        <f>IFERROR(VLOOKUP($E838, V一般接種!$A:$G, M$4, FALSE), 0)</f>
        <v>5</v>
      </c>
      <c r="N838" s="93">
        <f>IFERROR(VLOOKUP($E838, V一般接種!$A:$G, N$4, FALSE), 0)</f>
        <v>19253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16618</v>
      </c>
      <c r="L839" s="92">
        <f>IFERROR(VLOOKUP($E839, V一般接種!$A:$G, L$4, FALSE), 0)</f>
        <v>565</v>
      </c>
      <c r="M839" s="92">
        <f>IFERROR(VLOOKUP($E839, V一般接種!$A:$G, M$4, FALSE), 0)</f>
        <v>5</v>
      </c>
      <c r="N839" s="93">
        <f>IFERROR(VLOOKUP($E839, V一般接種!$A:$G, N$4, FALSE), 0)</f>
        <v>19253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16618</v>
      </c>
      <c r="L840" s="92">
        <f>IFERROR(VLOOKUP($E840, V一般接種!$A:$G, L$4, FALSE), 0)</f>
        <v>565</v>
      </c>
      <c r="M840" s="92">
        <f>IFERROR(VLOOKUP($E840, V一般接種!$A:$G, M$4, FALSE), 0)</f>
        <v>5</v>
      </c>
      <c r="N840" s="93">
        <f>IFERROR(VLOOKUP($E840, V一般接種!$A:$G, N$4, FALSE), 0)</f>
        <v>19253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26911</v>
      </c>
      <c r="C841" s="109">
        <f>IF(COUNTIF($A$7:$A841, $A841)&gt;1, 0, IF($E841="", "", I841+J841+M841+N841+P841-R841))</f>
        <v>30824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25895</v>
      </c>
      <c r="L841" s="92">
        <f>IFERROR(VLOOKUP($E841, V一般接種!$A:$G, L$4, FALSE), 0)</f>
        <v>1016</v>
      </c>
      <c r="M841" s="92">
        <f>IFERROR(VLOOKUP($E841, V一般接種!$A:$G, M$4, FALSE), 0)</f>
        <v>1</v>
      </c>
      <c r="N841" s="93">
        <f>IFERROR(VLOOKUP($E841, V一般接種!$A:$G, N$4, FALSE), 0)</f>
        <v>30823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25895</v>
      </c>
      <c r="L842" s="92">
        <f>IFERROR(VLOOKUP($E842, V一般接種!$A:$G, L$4, FALSE), 0)</f>
        <v>1016</v>
      </c>
      <c r="M842" s="92">
        <f>IFERROR(VLOOKUP($E842, V一般接種!$A:$G, M$4, FALSE), 0)</f>
        <v>1</v>
      </c>
      <c r="N842" s="93">
        <f>IFERROR(VLOOKUP($E842, V一般接種!$A:$G, N$4, FALSE), 0)</f>
        <v>30823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25895</v>
      </c>
      <c r="L843" s="92">
        <f>IFERROR(VLOOKUP($E843, V一般接種!$A:$G, L$4, FALSE), 0)</f>
        <v>1016</v>
      </c>
      <c r="M843" s="92">
        <f>IFERROR(VLOOKUP($E843, V一般接種!$A:$G, M$4, FALSE), 0)</f>
        <v>1</v>
      </c>
      <c r="N843" s="93">
        <f>IFERROR(VLOOKUP($E843, V一般接種!$A:$G, N$4, FALSE), 0)</f>
        <v>30823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10743</v>
      </c>
      <c r="C844" s="109">
        <f>IF(COUNTIF($A$7:$A844, $A844)&gt;1, 0, IF($E844="", "", I844+J844+M844+N844+P844-R844))</f>
        <v>11792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10080</v>
      </c>
      <c r="L844" s="92">
        <f>IFERROR(VLOOKUP($E844, V一般接種!$A:$G, L$4, FALSE), 0)</f>
        <v>663</v>
      </c>
      <c r="M844" s="92">
        <f>IFERROR(VLOOKUP($E844, V一般接種!$A:$G, M$4, FALSE), 0)</f>
        <v>1</v>
      </c>
      <c r="N844" s="93">
        <f>IFERROR(VLOOKUP($E844, V一般接種!$A:$G, N$4, FALSE), 0)</f>
        <v>11791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10080</v>
      </c>
      <c r="L845" s="92">
        <f>IFERROR(VLOOKUP($E845, V一般接種!$A:$G, L$4, FALSE), 0)</f>
        <v>663</v>
      </c>
      <c r="M845" s="92">
        <f>IFERROR(VLOOKUP($E845, V一般接種!$A:$G, M$4, FALSE), 0)</f>
        <v>1</v>
      </c>
      <c r="N845" s="93">
        <f>IFERROR(VLOOKUP($E845, V一般接種!$A:$G, N$4, FALSE), 0)</f>
        <v>11791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10080</v>
      </c>
      <c r="L846" s="92">
        <f>IFERROR(VLOOKUP($E846, V一般接種!$A:$G, L$4, FALSE), 0)</f>
        <v>663</v>
      </c>
      <c r="M846" s="92">
        <f>IFERROR(VLOOKUP($E846, V一般接種!$A:$G, M$4, FALSE), 0)</f>
        <v>1</v>
      </c>
      <c r="N846" s="93">
        <f>IFERROR(VLOOKUP($E846, V一般接種!$A:$G, N$4, FALSE), 0)</f>
        <v>11791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10898</v>
      </c>
      <c r="C847" s="109">
        <f>IF(COUNTIF($A$7:$A847, $A847)&gt;1, 0, IF($E847="", "", I847+J847+M847+N847+P847-R847))</f>
        <v>9919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10591</v>
      </c>
      <c r="L847" s="92">
        <f>IFERROR(VLOOKUP($E847, V一般接種!$A:$G, L$4, FALSE), 0)</f>
        <v>307</v>
      </c>
      <c r="M847" s="92">
        <f>IFERROR(VLOOKUP($E847, V一般接種!$A:$G, M$4, FALSE), 0)</f>
        <v>1</v>
      </c>
      <c r="N847" s="93">
        <f>IFERROR(VLOOKUP($E847, V一般接種!$A:$G, N$4, FALSE), 0)</f>
        <v>9918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10591</v>
      </c>
      <c r="L848" s="92">
        <f>IFERROR(VLOOKUP($E848, V一般接種!$A:$G, L$4, FALSE), 0)</f>
        <v>307</v>
      </c>
      <c r="M848" s="92">
        <f>IFERROR(VLOOKUP($E848, V一般接種!$A:$G, M$4, FALSE), 0)</f>
        <v>1</v>
      </c>
      <c r="N848" s="93">
        <f>IFERROR(VLOOKUP($E848, V一般接種!$A:$G, N$4, FALSE), 0)</f>
        <v>9918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10591</v>
      </c>
      <c r="L849" s="92">
        <f>IFERROR(VLOOKUP($E849, V一般接種!$A:$G, L$4, FALSE), 0)</f>
        <v>307</v>
      </c>
      <c r="M849" s="92">
        <f>IFERROR(VLOOKUP($E849, V一般接種!$A:$G, M$4, FALSE), 0)</f>
        <v>1</v>
      </c>
      <c r="N849" s="93">
        <f>IFERROR(VLOOKUP($E849, V一般接種!$A:$G, N$4, FALSE), 0)</f>
        <v>9918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11277</v>
      </c>
      <c r="C850" s="109">
        <f>IF(COUNTIF($A$7:$A850, $A850)&gt;1, 0, IF($E850="", "", I850+J850+M850+N850+P850-R850))</f>
        <v>7261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10988</v>
      </c>
      <c r="L850" s="92">
        <f>IFERROR(VLOOKUP($E850, V一般接種!$A:$G, L$4, FALSE), 0)</f>
        <v>289</v>
      </c>
      <c r="M850" s="92">
        <f>IFERROR(VLOOKUP($E850, V一般接種!$A:$G, M$4, FALSE), 0)</f>
        <v>3</v>
      </c>
      <c r="N850" s="93">
        <f>IFERROR(VLOOKUP($E850, V一般接種!$A:$G, N$4, FALSE), 0)</f>
        <v>7258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10988</v>
      </c>
      <c r="L851" s="92">
        <f>IFERROR(VLOOKUP($E851, V一般接種!$A:$G, L$4, FALSE), 0)</f>
        <v>289</v>
      </c>
      <c r="M851" s="92">
        <f>IFERROR(VLOOKUP($E851, V一般接種!$A:$G, M$4, FALSE), 0)</f>
        <v>3</v>
      </c>
      <c r="N851" s="93">
        <f>IFERROR(VLOOKUP($E851, V一般接種!$A:$G, N$4, FALSE), 0)</f>
        <v>7258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10988</v>
      </c>
      <c r="L852" s="92">
        <f>IFERROR(VLOOKUP($E852, V一般接種!$A:$G, L$4, FALSE), 0)</f>
        <v>289</v>
      </c>
      <c r="M852" s="92">
        <f>IFERROR(VLOOKUP($E852, V一般接種!$A:$G, M$4, FALSE), 0)</f>
        <v>3</v>
      </c>
      <c r="N852" s="93">
        <f>IFERROR(VLOOKUP($E852, V一般接種!$A:$G, N$4, FALSE), 0)</f>
        <v>7258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10638</v>
      </c>
      <c r="C853" s="109">
        <f>IF(COUNTIF($A$7:$A853, $A853)&gt;1, 0, IF($E853="", "", I853+J853+M853+N853+P853-R853))</f>
        <v>4767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10152</v>
      </c>
      <c r="L853" s="92">
        <f>IFERROR(VLOOKUP($E853, V一般接種!$A:$G, L$4, FALSE), 0)</f>
        <v>486</v>
      </c>
      <c r="M853" s="92">
        <f>IFERROR(VLOOKUP($E853, V一般接種!$A:$G, M$4, FALSE), 0)</f>
        <v>2</v>
      </c>
      <c r="N853" s="93">
        <f>IFERROR(VLOOKUP($E853, V一般接種!$A:$G, N$4, FALSE), 0)</f>
        <v>4765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10152</v>
      </c>
      <c r="L854" s="92">
        <f>IFERROR(VLOOKUP($E854, V一般接種!$A:$G, L$4, FALSE), 0)</f>
        <v>486</v>
      </c>
      <c r="M854" s="92">
        <f>IFERROR(VLOOKUP($E854, V一般接種!$A:$G, M$4, FALSE), 0)</f>
        <v>2</v>
      </c>
      <c r="N854" s="93">
        <f>IFERROR(VLOOKUP($E854, V一般接種!$A:$G, N$4, FALSE), 0)</f>
        <v>4765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10152</v>
      </c>
      <c r="L855" s="92">
        <f>IFERROR(VLOOKUP($E855, V一般接種!$A:$G, L$4, FALSE), 0)</f>
        <v>486</v>
      </c>
      <c r="M855" s="92">
        <f>IFERROR(VLOOKUP($E855, V一般接種!$A:$G, M$4, FALSE), 0)</f>
        <v>2</v>
      </c>
      <c r="N855" s="93">
        <f>IFERROR(VLOOKUP($E855, V一般接種!$A:$G, N$4, FALSE), 0)</f>
        <v>4765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10188</v>
      </c>
      <c r="C856" s="109">
        <f>IF(COUNTIF($A$7:$A856, $A856)&gt;1, 0, IF($E856="", "", I856+J856+M856+N856+P856-R856))</f>
        <v>3149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9691</v>
      </c>
      <c r="L856" s="92">
        <f>IFERROR(VLOOKUP($E856, V一般接種!$A:$G, L$4, FALSE), 0)</f>
        <v>497</v>
      </c>
      <c r="M856" s="92">
        <f>IFERROR(VLOOKUP($E856, V一般接種!$A:$G, M$4, FALSE), 0)</f>
        <v>6</v>
      </c>
      <c r="N856" s="93">
        <f>IFERROR(VLOOKUP($E856, V一般接種!$A:$G, N$4, FALSE), 0)</f>
        <v>3143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9691</v>
      </c>
      <c r="L857" s="92">
        <f>IFERROR(VLOOKUP($E857, V一般接種!$A:$G, L$4, FALSE), 0)</f>
        <v>497</v>
      </c>
      <c r="M857" s="92">
        <f>IFERROR(VLOOKUP($E857, V一般接種!$A:$G, M$4, FALSE), 0)</f>
        <v>6</v>
      </c>
      <c r="N857" s="93">
        <f>IFERROR(VLOOKUP($E857, V一般接種!$A:$G, N$4, FALSE), 0)</f>
        <v>3143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9691</v>
      </c>
      <c r="L858" s="92">
        <f>IFERROR(VLOOKUP($E858, V一般接種!$A:$G, L$4, FALSE), 0)</f>
        <v>497</v>
      </c>
      <c r="M858" s="92">
        <f>IFERROR(VLOOKUP($E858, V一般接種!$A:$G, M$4, FALSE), 0)</f>
        <v>6</v>
      </c>
      <c r="N858" s="93">
        <f>IFERROR(VLOOKUP($E858, V一般接種!$A:$G, N$4, FALSE), 0)</f>
        <v>3143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12042</v>
      </c>
      <c r="C859" s="109">
        <f>IF(COUNTIF($A$7:$A859, $A859)&gt;1, 0, IF($E859="", "", I859+J859+M859+N859+P859-R859))</f>
        <v>5273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11162</v>
      </c>
      <c r="L859" s="92">
        <f>IFERROR(VLOOKUP($E859, V一般接種!$A:$G, L$4, FALSE), 0)</f>
        <v>880</v>
      </c>
      <c r="M859" s="92">
        <f>IFERROR(VLOOKUP($E859, V一般接種!$A:$G, M$4, FALSE), 0)</f>
        <v>3</v>
      </c>
      <c r="N859" s="93">
        <f>IFERROR(VLOOKUP($E859, V一般接種!$A:$G, N$4, FALSE), 0)</f>
        <v>5270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11162</v>
      </c>
      <c r="L860" s="92">
        <f>IFERROR(VLOOKUP($E860, V一般接種!$A:$G, L$4, FALSE), 0)</f>
        <v>880</v>
      </c>
      <c r="M860" s="92">
        <f>IFERROR(VLOOKUP($E860, V一般接種!$A:$G, M$4, FALSE), 0)</f>
        <v>3</v>
      </c>
      <c r="N860" s="93">
        <f>IFERROR(VLOOKUP($E860, V一般接種!$A:$G, N$4, FALSE), 0)</f>
        <v>5270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11162</v>
      </c>
      <c r="L861" s="92">
        <f>IFERROR(VLOOKUP($E861, V一般接種!$A:$G, L$4, FALSE), 0)</f>
        <v>880</v>
      </c>
      <c r="M861" s="92">
        <f>IFERROR(VLOOKUP($E861, V一般接種!$A:$G, M$4, FALSE), 0)</f>
        <v>3</v>
      </c>
      <c r="N861" s="93">
        <f>IFERROR(VLOOKUP($E861, V一般接種!$A:$G, N$4, FALSE), 0)</f>
        <v>5270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27468</v>
      </c>
      <c r="C862" s="109">
        <f>IF(COUNTIF($A$7:$A862, $A862)&gt;1, 0, IF($E862="", "", I862+J862+M862+N862+P862-R862))</f>
        <v>6115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26577</v>
      </c>
      <c r="L862" s="92">
        <f>IFERROR(VLOOKUP($E862, V一般接種!$A:$G, L$4, FALSE), 0)</f>
        <v>891</v>
      </c>
      <c r="M862" s="92">
        <f>IFERROR(VLOOKUP($E862, V一般接種!$A:$G, M$4, FALSE), 0)</f>
        <v>2</v>
      </c>
      <c r="N862" s="93">
        <f>IFERROR(VLOOKUP($E862, V一般接種!$A:$G, N$4, FALSE), 0)</f>
        <v>6113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26577</v>
      </c>
      <c r="L863" s="92">
        <f>IFERROR(VLOOKUP($E863, V一般接種!$A:$G, L$4, FALSE), 0)</f>
        <v>891</v>
      </c>
      <c r="M863" s="92">
        <f>IFERROR(VLOOKUP($E863, V一般接種!$A:$G, M$4, FALSE), 0)</f>
        <v>2</v>
      </c>
      <c r="N863" s="93">
        <f>IFERROR(VLOOKUP($E863, V一般接種!$A:$G, N$4, FALSE), 0)</f>
        <v>6113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26577</v>
      </c>
      <c r="L864" s="92">
        <f>IFERROR(VLOOKUP($E864, V一般接種!$A:$G, L$4, FALSE), 0)</f>
        <v>891</v>
      </c>
      <c r="M864" s="92">
        <f>IFERROR(VLOOKUP($E864, V一般接種!$A:$G, M$4, FALSE), 0)</f>
        <v>2</v>
      </c>
      <c r="N864" s="93">
        <f>IFERROR(VLOOKUP($E864, V一般接種!$A:$G, N$4, FALSE), 0)</f>
        <v>6113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9971</v>
      </c>
      <c r="C865" s="109">
        <f>IF(COUNTIF($A$7:$A865, $A865)&gt;1, 0, IF($E865="", "", I865+J865+M865+N865+P865-R865))</f>
        <v>2957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9645</v>
      </c>
      <c r="L865" s="92">
        <f>IFERROR(VLOOKUP($E865, V一般接種!$A:$G, L$4, FALSE), 0)</f>
        <v>326</v>
      </c>
      <c r="M865" s="92">
        <f>IFERROR(VLOOKUP($E865, V一般接種!$A:$G, M$4, FALSE), 0)</f>
        <v>0</v>
      </c>
      <c r="N865" s="93">
        <f>IFERROR(VLOOKUP($E865, V一般接種!$A:$G, N$4, FALSE), 0)</f>
        <v>2957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9645</v>
      </c>
      <c r="L866" s="92">
        <f>IFERROR(VLOOKUP($E866, V一般接種!$A:$G, L$4, FALSE), 0)</f>
        <v>326</v>
      </c>
      <c r="M866" s="92">
        <f>IFERROR(VLOOKUP($E866, V一般接種!$A:$G, M$4, FALSE), 0)</f>
        <v>0</v>
      </c>
      <c r="N866" s="93">
        <f>IFERROR(VLOOKUP($E866, V一般接種!$A:$G, N$4, FALSE), 0)</f>
        <v>2957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9645</v>
      </c>
      <c r="L867" s="92">
        <f>IFERROR(VLOOKUP($E867, V一般接種!$A:$G, L$4, FALSE), 0)</f>
        <v>326</v>
      </c>
      <c r="M867" s="92">
        <f>IFERROR(VLOOKUP($E867, V一般接種!$A:$G, M$4, FALSE), 0)</f>
        <v>0</v>
      </c>
      <c r="N867" s="93">
        <f>IFERROR(VLOOKUP($E867, V一般接種!$A:$G, N$4, FALSE), 0)</f>
        <v>2957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10854</v>
      </c>
      <c r="C868" s="109">
        <f>IF(COUNTIF($A$7:$A868, $A868)&gt;1, 0, IF($E868="", "", I868+J868+M868+N868+P868-R868))</f>
        <v>2234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10484</v>
      </c>
      <c r="L868" s="92">
        <f>IFERROR(VLOOKUP($E868, V一般接種!$A:$G, L$4, FALSE), 0)</f>
        <v>370</v>
      </c>
      <c r="M868" s="92">
        <f>IFERROR(VLOOKUP($E868, V一般接種!$A:$G, M$4, FALSE), 0)</f>
        <v>1</v>
      </c>
      <c r="N868" s="93">
        <f>IFERROR(VLOOKUP($E868, V一般接種!$A:$G, N$4, FALSE), 0)</f>
        <v>2233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10484</v>
      </c>
      <c r="L869" s="92">
        <f>IFERROR(VLOOKUP($E869, V一般接種!$A:$G, L$4, FALSE), 0)</f>
        <v>370</v>
      </c>
      <c r="M869" s="92">
        <f>IFERROR(VLOOKUP($E869, V一般接種!$A:$G, M$4, FALSE), 0)</f>
        <v>1</v>
      </c>
      <c r="N869" s="93">
        <f>IFERROR(VLOOKUP($E869, V一般接種!$A:$G, N$4, FALSE), 0)</f>
        <v>2233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10484</v>
      </c>
      <c r="L870" s="92">
        <f>IFERROR(VLOOKUP($E870, V一般接種!$A:$G, L$4, FALSE), 0)</f>
        <v>370</v>
      </c>
      <c r="M870" s="92">
        <f>IFERROR(VLOOKUP($E870, V一般接種!$A:$G, M$4, FALSE), 0)</f>
        <v>1</v>
      </c>
      <c r="N870" s="93">
        <f>IFERROR(VLOOKUP($E870, V一般接種!$A:$G, N$4, FALSE), 0)</f>
        <v>2233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10861</v>
      </c>
      <c r="C871" s="109">
        <f>IF(COUNTIF($A$7:$A871, $A871)&gt;1, 0, IF($E871="", "", I871+J871+M871+N871+P871-R871))</f>
        <v>3912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10405</v>
      </c>
      <c r="L871" s="92">
        <f>IFERROR(VLOOKUP($E871, V一般接種!$A:$G, L$4, FALSE), 0)</f>
        <v>456</v>
      </c>
      <c r="M871" s="92">
        <f>IFERROR(VLOOKUP($E871, V一般接種!$A:$G, M$4, FALSE), 0)</f>
        <v>18</v>
      </c>
      <c r="N871" s="93">
        <f>IFERROR(VLOOKUP($E871, V一般接種!$A:$G, N$4, FALSE), 0)</f>
        <v>3894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10405</v>
      </c>
      <c r="L872" s="92">
        <f>IFERROR(VLOOKUP($E872, V一般接種!$A:$G, L$4, FALSE), 0)</f>
        <v>456</v>
      </c>
      <c r="M872" s="92">
        <f>IFERROR(VLOOKUP($E872, V一般接種!$A:$G, M$4, FALSE), 0)</f>
        <v>18</v>
      </c>
      <c r="N872" s="93">
        <f>IFERROR(VLOOKUP($E872, V一般接種!$A:$G, N$4, FALSE), 0)</f>
        <v>3894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10405</v>
      </c>
      <c r="L873" s="92">
        <f>IFERROR(VLOOKUP($E873, V一般接種!$A:$G, L$4, FALSE), 0)</f>
        <v>456</v>
      </c>
      <c r="M873" s="92">
        <f>IFERROR(VLOOKUP($E873, V一般接種!$A:$G, M$4, FALSE), 0)</f>
        <v>18</v>
      </c>
      <c r="N873" s="93">
        <f>IFERROR(VLOOKUP($E873, V一般接種!$A:$G, N$4, FALSE), 0)</f>
        <v>3894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10247</v>
      </c>
      <c r="C874" s="109">
        <f>IF(COUNTIF($A$7:$A874, $A874)&gt;1, 0, IF($E874="", "", I874+J874+M874+N874+P874-R874))</f>
        <v>5761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9402</v>
      </c>
      <c r="L874" s="92">
        <f>IFERROR(VLOOKUP($E874, V一般接種!$A:$G, L$4, FALSE), 0)</f>
        <v>845</v>
      </c>
      <c r="M874" s="92">
        <f>IFERROR(VLOOKUP($E874, V一般接種!$A:$G, M$4, FALSE), 0)</f>
        <v>2</v>
      </c>
      <c r="N874" s="93">
        <f>IFERROR(VLOOKUP($E874, V一般接種!$A:$G, N$4, FALSE), 0)</f>
        <v>5759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9402</v>
      </c>
      <c r="L875" s="92">
        <f>IFERROR(VLOOKUP($E875, V一般接種!$A:$G, L$4, FALSE), 0)</f>
        <v>845</v>
      </c>
      <c r="M875" s="92">
        <f>IFERROR(VLOOKUP($E875, V一般接種!$A:$G, M$4, FALSE), 0)</f>
        <v>2</v>
      </c>
      <c r="N875" s="93">
        <f>IFERROR(VLOOKUP($E875, V一般接種!$A:$G, N$4, FALSE), 0)</f>
        <v>5759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9402</v>
      </c>
      <c r="L876" s="92">
        <f>IFERROR(VLOOKUP($E876, V一般接種!$A:$G, L$4, FALSE), 0)</f>
        <v>845</v>
      </c>
      <c r="M876" s="92">
        <f>IFERROR(VLOOKUP($E876, V一般接種!$A:$G, M$4, FALSE), 0)</f>
        <v>2</v>
      </c>
      <c r="N876" s="93">
        <f>IFERROR(VLOOKUP($E876, V一般接種!$A:$G, N$4, FALSE), 0)</f>
        <v>5759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9479</v>
      </c>
      <c r="C877" s="109">
        <f>IF(COUNTIF($A$7:$A877, $A877)&gt;1, 0, IF($E877="", "", I877+J877+M877+N877+P877-R877))</f>
        <v>6378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8831</v>
      </c>
      <c r="L877" s="92">
        <f>IFERROR(VLOOKUP($E877, V一般接種!$A:$G, L$4, FALSE), 0)</f>
        <v>648</v>
      </c>
      <c r="M877" s="92">
        <f>IFERROR(VLOOKUP($E877, V一般接種!$A:$G, M$4, FALSE), 0)</f>
        <v>4</v>
      </c>
      <c r="N877" s="93">
        <f>IFERROR(VLOOKUP($E877, V一般接種!$A:$G, N$4, FALSE), 0)</f>
        <v>6374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8831</v>
      </c>
      <c r="L878" s="92">
        <f>IFERROR(VLOOKUP($E878, V一般接種!$A:$G, L$4, FALSE), 0)</f>
        <v>648</v>
      </c>
      <c r="M878" s="92">
        <f>IFERROR(VLOOKUP($E878, V一般接種!$A:$G, M$4, FALSE), 0)</f>
        <v>4</v>
      </c>
      <c r="N878" s="93">
        <f>IFERROR(VLOOKUP($E878, V一般接種!$A:$G, N$4, FALSE), 0)</f>
        <v>6374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8831</v>
      </c>
      <c r="L879" s="92">
        <f>IFERROR(VLOOKUP($E879, V一般接種!$A:$G, L$4, FALSE), 0)</f>
        <v>648</v>
      </c>
      <c r="M879" s="92">
        <f>IFERROR(VLOOKUP($E879, V一般接種!$A:$G, M$4, FALSE), 0)</f>
        <v>4</v>
      </c>
      <c r="N879" s="93">
        <f>IFERROR(VLOOKUP($E879, V一般接種!$A:$G, N$4, FALSE), 0)</f>
        <v>6374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19022</v>
      </c>
      <c r="C880" s="109">
        <f>IF(COUNTIF($A$7:$A880, $A880)&gt;1, 0, IF($E880="", "", I880+J880+M880+N880+P880-R880))</f>
        <v>15760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17902</v>
      </c>
      <c r="L880" s="92">
        <f>IFERROR(VLOOKUP($E880, V一般接種!$A:$G, L$4, FALSE), 0)</f>
        <v>1120</v>
      </c>
      <c r="M880" s="92">
        <f>IFERROR(VLOOKUP($E880, V一般接種!$A:$G, M$4, FALSE), 0)</f>
        <v>1</v>
      </c>
      <c r="N880" s="93">
        <f>IFERROR(VLOOKUP($E880, V一般接種!$A:$G, N$4, FALSE), 0)</f>
        <v>15759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17902</v>
      </c>
      <c r="L881" s="92">
        <f>IFERROR(VLOOKUP($E881, V一般接種!$A:$G, L$4, FALSE), 0)</f>
        <v>1120</v>
      </c>
      <c r="M881" s="92">
        <f>IFERROR(VLOOKUP($E881, V一般接種!$A:$G, M$4, FALSE), 0)</f>
        <v>1</v>
      </c>
      <c r="N881" s="93">
        <f>IFERROR(VLOOKUP($E881, V一般接種!$A:$G, N$4, FALSE), 0)</f>
        <v>15759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17902</v>
      </c>
      <c r="L882" s="92">
        <f>IFERROR(VLOOKUP($E882, V一般接種!$A:$G, L$4, FALSE), 0)</f>
        <v>1120</v>
      </c>
      <c r="M882" s="92">
        <f>IFERROR(VLOOKUP($E882, V一般接種!$A:$G, M$4, FALSE), 0)</f>
        <v>1</v>
      </c>
      <c r="N882" s="93">
        <f>IFERROR(VLOOKUP($E882, V一般接種!$A:$G, N$4, FALSE), 0)</f>
        <v>15759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25990</v>
      </c>
      <c r="C883" s="109">
        <f>IF(COUNTIF($A$7:$A883, $A883)&gt;1, 0, IF($E883="", "", I883+J883+M883+N883+P883-R883))</f>
        <v>26986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24820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26981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24820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26981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24820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26981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66823</v>
      </c>
      <c r="C886" s="109">
        <f>IF(COUNTIF($A$7:$A886, $A886)&gt;1, 0, IF($E886="", "", I886+J886+M886+N886+P886-R886))</f>
        <v>95154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8501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10984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8501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10984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8501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10984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9400</v>
      </c>
      <c r="C889" s="109">
        <f>IF(COUNTIF($A$7:$A889, $A889)&gt;1, 0, IF($E889="", "", I889+J889+M889+N889+P889-R889))</f>
        <v>2742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8858</v>
      </c>
      <c r="L889" s="92">
        <f>IFERROR(VLOOKUP($E889, V一般接種!$A:$G, L$4, FALSE), 0)</f>
        <v>542</v>
      </c>
      <c r="M889" s="92">
        <f>IFERROR(VLOOKUP($E889, V一般接種!$A:$G, M$4, FALSE), 0)</f>
        <v>0</v>
      </c>
      <c r="N889" s="93">
        <f>IFERROR(VLOOKUP($E889, V一般接種!$A:$G, N$4, FALSE), 0)</f>
        <v>2742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8858</v>
      </c>
      <c r="L890" s="92">
        <f>IFERROR(VLOOKUP($E890, V一般接種!$A:$G, L$4, FALSE), 0)</f>
        <v>542</v>
      </c>
      <c r="M890" s="92">
        <f>IFERROR(VLOOKUP($E890, V一般接種!$A:$G, M$4, FALSE), 0)</f>
        <v>0</v>
      </c>
      <c r="N890" s="93">
        <f>IFERROR(VLOOKUP($E890, V一般接種!$A:$G, N$4, FALSE), 0)</f>
        <v>2742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8858</v>
      </c>
      <c r="L891" s="92">
        <f>IFERROR(VLOOKUP($E891, V一般接種!$A:$G, L$4, FALSE), 0)</f>
        <v>542</v>
      </c>
      <c r="M891" s="92">
        <f>IFERROR(VLOOKUP($E891, V一般接種!$A:$G, M$4, FALSE), 0)</f>
        <v>0</v>
      </c>
      <c r="N891" s="93">
        <f>IFERROR(VLOOKUP($E891, V一般接種!$A:$G, N$4, FALSE), 0)</f>
        <v>2742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12135</v>
      </c>
      <c r="C892" s="109">
        <f>IF(COUNTIF($A$7:$A892, $A892)&gt;1, 0, IF($E892="", "", I892+J892+M892+N892+P892-R892))</f>
        <v>7052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11074</v>
      </c>
      <c r="L892" s="92">
        <f>IFERROR(VLOOKUP($E892, V一般接種!$A:$G, L$4, FALSE), 0)</f>
        <v>1061</v>
      </c>
      <c r="M892" s="92">
        <f>IFERROR(VLOOKUP($E892, V一般接種!$A:$G, M$4, FALSE), 0)</f>
        <v>5</v>
      </c>
      <c r="N892" s="93">
        <f>IFERROR(VLOOKUP($E892, V一般接種!$A:$G, N$4, FALSE), 0)</f>
        <v>7047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11074</v>
      </c>
      <c r="L893" s="92">
        <f>IFERROR(VLOOKUP($E893, V一般接種!$A:$G, L$4, FALSE), 0)</f>
        <v>1061</v>
      </c>
      <c r="M893" s="92">
        <f>IFERROR(VLOOKUP($E893, V一般接種!$A:$G, M$4, FALSE), 0)</f>
        <v>5</v>
      </c>
      <c r="N893" s="93">
        <f>IFERROR(VLOOKUP($E893, V一般接種!$A:$G, N$4, FALSE), 0)</f>
        <v>7047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11074</v>
      </c>
      <c r="L894" s="92">
        <f>IFERROR(VLOOKUP($E894, V一般接種!$A:$G, L$4, FALSE), 0)</f>
        <v>1061</v>
      </c>
      <c r="M894" s="92">
        <f>IFERROR(VLOOKUP($E894, V一般接種!$A:$G, M$4, FALSE), 0)</f>
        <v>5</v>
      </c>
      <c r="N894" s="93">
        <f>IFERROR(VLOOKUP($E894, V一般接種!$A:$G, N$4, FALSE), 0)</f>
        <v>7047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6970</v>
      </c>
      <c r="C895" s="109">
        <f>IF(COUNTIF($A$7:$A895, $A895)&gt;1, 0, IF($E895="", "", I895+J895+M895+N895+P895-R895))</f>
        <v>7328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6061</v>
      </c>
      <c r="L895" s="92">
        <f>IFERROR(VLOOKUP($E895, V一般接種!$A:$G, L$4, FALSE), 0)</f>
        <v>909</v>
      </c>
      <c r="M895" s="92">
        <f>IFERROR(VLOOKUP($E895, V一般接種!$A:$G, M$4, FALSE), 0)</f>
        <v>5</v>
      </c>
      <c r="N895" s="93">
        <f>IFERROR(VLOOKUP($E895, V一般接種!$A:$G, N$4, FALSE), 0)</f>
        <v>7323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6061</v>
      </c>
      <c r="L896" s="92">
        <f>IFERROR(VLOOKUP($E896, V一般接種!$A:$G, L$4, FALSE), 0)</f>
        <v>909</v>
      </c>
      <c r="M896" s="92">
        <f>IFERROR(VLOOKUP($E896, V一般接種!$A:$G, M$4, FALSE), 0)</f>
        <v>5</v>
      </c>
      <c r="N896" s="93">
        <f>IFERROR(VLOOKUP($E896, V一般接種!$A:$G, N$4, FALSE), 0)</f>
        <v>7323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6061</v>
      </c>
      <c r="L897" s="92">
        <f>IFERROR(VLOOKUP($E897, V一般接種!$A:$G, L$4, FALSE), 0)</f>
        <v>909</v>
      </c>
      <c r="M897" s="92">
        <f>IFERROR(VLOOKUP($E897, V一般接種!$A:$G, M$4, FALSE), 0)</f>
        <v>5</v>
      </c>
      <c r="N897" s="93">
        <f>IFERROR(VLOOKUP($E897, V一般接種!$A:$G, N$4, FALSE), 0)</f>
        <v>7323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9391</v>
      </c>
      <c r="C898" s="109">
        <f>IF(COUNTIF($A$7:$A898, $A898)&gt;1, 0, IF($E898="", "", I898+J898+M898+N898+P898-R898))</f>
        <v>7169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8820</v>
      </c>
      <c r="L898" s="92">
        <f>IFERROR(VLOOKUP($E898, V一般接種!$A:$G, L$4, FALSE), 0)</f>
        <v>571</v>
      </c>
      <c r="M898" s="92">
        <f>IFERROR(VLOOKUP($E898, V一般接種!$A:$G, M$4, FALSE), 0)</f>
        <v>3</v>
      </c>
      <c r="N898" s="93">
        <f>IFERROR(VLOOKUP($E898, V一般接種!$A:$G, N$4, FALSE), 0)</f>
        <v>7166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8820</v>
      </c>
      <c r="L899" s="92">
        <f>IFERROR(VLOOKUP($E899, V一般接種!$A:$G, L$4, FALSE), 0)</f>
        <v>571</v>
      </c>
      <c r="M899" s="92">
        <f>IFERROR(VLOOKUP($E899, V一般接種!$A:$G, M$4, FALSE), 0)</f>
        <v>3</v>
      </c>
      <c r="N899" s="93">
        <f>IFERROR(VLOOKUP($E899, V一般接種!$A:$G, N$4, FALSE), 0)</f>
        <v>7166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8820</v>
      </c>
      <c r="L900" s="92">
        <f>IFERROR(VLOOKUP($E900, V一般接種!$A:$G, L$4, FALSE), 0)</f>
        <v>571</v>
      </c>
      <c r="M900" s="92">
        <f>IFERROR(VLOOKUP($E900, V一般接種!$A:$G, M$4, FALSE), 0)</f>
        <v>3</v>
      </c>
      <c r="N900" s="93">
        <f>IFERROR(VLOOKUP($E900, V一般接種!$A:$G, N$4, FALSE), 0)</f>
        <v>7166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18298</v>
      </c>
      <c r="C901" s="109">
        <f>IF(COUNTIF($A$7:$A901, $A901)&gt;1, 0, IF($E901="", "", I901+J901+M901+N901+P901-R901))</f>
        <v>15238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16987</v>
      </c>
      <c r="L901" s="92">
        <f>IFERROR(VLOOKUP($E901, V一般接種!$A:$G, L$4, FALSE), 0)</f>
        <v>1311</v>
      </c>
      <c r="M901" s="92">
        <f>IFERROR(VLOOKUP($E901, V一般接種!$A:$G, M$4, FALSE), 0)</f>
        <v>2</v>
      </c>
      <c r="N901" s="93">
        <f>IFERROR(VLOOKUP($E901, V一般接種!$A:$G, N$4, FALSE), 0)</f>
        <v>15236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16987</v>
      </c>
      <c r="L902" s="92">
        <f>IFERROR(VLOOKUP($E902, V一般接種!$A:$G, L$4, FALSE), 0)</f>
        <v>1311</v>
      </c>
      <c r="M902" s="92">
        <f>IFERROR(VLOOKUP($E902, V一般接種!$A:$G, M$4, FALSE), 0)</f>
        <v>2</v>
      </c>
      <c r="N902" s="93">
        <f>IFERROR(VLOOKUP($E902, V一般接種!$A:$G, N$4, FALSE), 0)</f>
        <v>15236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16987</v>
      </c>
      <c r="L903" s="92">
        <f>IFERROR(VLOOKUP($E903, V一般接種!$A:$G, L$4, FALSE), 0)</f>
        <v>1311</v>
      </c>
      <c r="M903" s="92">
        <f>IFERROR(VLOOKUP($E903, V一般接種!$A:$G, M$4, FALSE), 0)</f>
        <v>2</v>
      </c>
      <c r="N903" s="93">
        <f>IFERROR(VLOOKUP($E903, V一般接種!$A:$G, N$4, FALSE), 0)</f>
        <v>15236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24940</v>
      </c>
      <c r="C904" s="109">
        <f>IF(COUNTIF($A$7:$A904, $A904)&gt;1, 0, IF($E904="", "", I904+J904+M904+N904+P904-R904))</f>
        <v>23380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23520</v>
      </c>
      <c r="L904" s="92">
        <f>IFERROR(VLOOKUP($E904, V一般接種!$A:$G, L$4, FALSE), 0)</f>
        <v>1420</v>
      </c>
      <c r="M904" s="92">
        <f>IFERROR(VLOOKUP($E904, V一般接種!$A:$G, M$4, FALSE), 0)</f>
        <v>0</v>
      </c>
      <c r="N904" s="93">
        <f>IFERROR(VLOOKUP($E904, V一般接種!$A:$G, N$4, FALSE), 0)</f>
        <v>23380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23520</v>
      </c>
      <c r="L905" s="92">
        <f>IFERROR(VLOOKUP($E905, V一般接種!$A:$G, L$4, FALSE), 0)</f>
        <v>1420</v>
      </c>
      <c r="M905" s="92">
        <f>IFERROR(VLOOKUP($E905, V一般接種!$A:$G, M$4, FALSE), 0)</f>
        <v>0</v>
      </c>
      <c r="N905" s="93">
        <f>IFERROR(VLOOKUP($E905, V一般接種!$A:$G, N$4, FALSE), 0)</f>
        <v>23380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23520</v>
      </c>
      <c r="L906" s="92">
        <f>IFERROR(VLOOKUP($E906, V一般接種!$A:$G, L$4, FALSE), 0)</f>
        <v>1420</v>
      </c>
      <c r="M906" s="92">
        <f>IFERROR(VLOOKUP($E906, V一般接種!$A:$G, M$4, FALSE), 0)</f>
        <v>0</v>
      </c>
      <c r="N906" s="93">
        <f>IFERROR(VLOOKUP($E906, V一般接種!$A:$G, N$4, FALSE), 0)</f>
        <v>23380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9237</v>
      </c>
      <c r="C907" s="109">
        <f>IF(COUNTIF($A$7:$A907, $A907)&gt;1, 0, IF($E907="", "", I907+J907+M907+N907+P907-R907))</f>
        <v>9356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8458</v>
      </c>
      <c r="L907" s="92">
        <f>IFERROR(VLOOKUP($E907, V一般接種!$A:$G, L$4, FALSE), 0)</f>
        <v>779</v>
      </c>
      <c r="M907" s="92">
        <f>IFERROR(VLOOKUP($E907, V一般接種!$A:$G, M$4, FALSE), 0)</f>
        <v>0</v>
      </c>
      <c r="N907" s="93">
        <f>IFERROR(VLOOKUP($E907, V一般接種!$A:$G, N$4, FALSE), 0)</f>
        <v>9356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8458</v>
      </c>
      <c r="L908" s="92">
        <f>IFERROR(VLOOKUP($E908, V一般接種!$A:$G, L$4, FALSE), 0)</f>
        <v>779</v>
      </c>
      <c r="M908" s="92">
        <f>IFERROR(VLOOKUP($E908, V一般接種!$A:$G, M$4, FALSE), 0)</f>
        <v>0</v>
      </c>
      <c r="N908" s="93">
        <f>IFERROR(VLOOKUP($E908, V一般接種!$A:$G, N$4, FALSE), 0)</f>
        <v>9356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8458</v>
      </c>
      <c r="L909" s="92">
        <f>IFERROR(VLOOKUP($E909, V一般接種!$A:$G, L$4, FALSE), 0)</f>
        <v>779</v>
      </c>
      <c r="M909" s="92">
        <f>IFERROR(VLOOKUP($E909, V一般接種!$A:$G, M$4, FALSE), 0)</f>
        <v>0</v>
      </c>
      <c r="N909" s="93">
        <f>IFERROR(VLOOKUP($E909, V一般接種!$A:$G, N$4, FALSE), 0)</f>
        <v>9356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11478</v>
      </c>
      <c r="C910" s="109">
        <f>IF(COUNTIF($A$7:$A910, $A910)&gt;1, 0, IF($E910="", "", I910+J910+M910+N910+P910-R910))</f>
        <v>9234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10574</v>
      </c>
      <c r="L910" s="92">
        <f>IFERROR(VLOOKUP($E910, V一般接種!$A:$G, L$4, FALSE), 0)</f>
        <v>904</v>
      </c>
      <c r="M910" s="92">
        <f>IFERROR(VLOOKUP($E910, V一般接種!$A:$G, M$4, FALSE), 0)</f>
        <v>10</v>
      </c>
      <c r="N910" s="93">
        <f>IFERROR(VLOOKUP($E910, V一般接種!$A:$G, N$4, FALSE), 0)</f>
        <v>9224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10574</v>
      </c>
      <c r="L911" s="92">
        <f>IFERROR(VLOOKUP($E911, V一般接種!$A:$G, L$4, FALSE), 0)</f>
        <v>904</v>
      </c>
      <c r="M911" s="92">
        <f>IFERROR(VLOOKUP($E911, V一般接種!$A:$G, M$4, FALSE), 0)</f>
        <v>10</v>
      </c>
      <c r="N911" s="93">
        <f>IFERROR(VLOOKUP($E911, V一般接種!$A:$G, N$4, FALSE), 0)</f>
        <v>9224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10574</v>
      </c>
      <c r="L912" s="92">
        <f>IFERROR(VLOOKUP($E912, V一般接種!$A:$G, L$4, FALSE), 0)</f>
        <v>904</v>
      </c>
      <c r="M912" s="92">
        <f>IFERROR(VLOOKUP($E912, V一般接種!$A:$G, M$4, FALSE), 0)</f>
        <v>10</v>
      </c>
      <c r="N912" s="93">
        <f>IFERROR(VLOOKUP($E912, V一般接種!$A:$G, N$4, FALSE), 0)</f>
        <v>9224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9514</v>
      </c>
      <c r="C913" s="109">
        <f>IF(COUNTIF($A$7:$A913, $A913)&gt;1, 0, IF($E913="", "", I913+J913+M913+N913+P913-R913))</f>
        <v>10038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8798</v>
      </c>
      <c r="L913" s="92">
        <f>IFERROR(VLOOKUP($E913, V一般接種!$A:$G, L$4, FALSE), 0)</f>
        <v>716</v>
      </c>
      <c r="M913" s="92">
        <f>IFERROR(VLOOKUP($E913, V一般接種!$A:$G, M$4, FALSE), 0)</f>
        <v>6</v>
      </c>
      <c r="N913" s="93">
        <f>IFERROR(VLOOKUP($E913, V一般接種!$A:$G, N$4, FALSE), 0)</f>
        <v>10032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8798</v>
      </c>
      <c r="L914" s="92">
        <f>IFERROR(VLOOKUP($E914, V一般接種!$A:$G, L$4, FALSE), 0)</f>
        <v>716</v>
      </c>
      <c r="M914" s="92">
        <f>IFERROR(VLOOKUP($E914, V一般接種!$A:$G, M$4, FALSE), 0)</f>
        <v>6</v>
      </c>
      <c r="N914" s="93">
        <f>IFERROR(VLOOKUP($E914, V一般接種!$A:$G, N$4, FALSE), 0)</f>
        <v>10032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8798</v>
      </c>
      <c r="L915" s="92">
        <f>IFERROR(VLOOKUP($E915, V一般接種!$A:$G, L$4, FALSE), 0)</f>
        <v>716</v>
      </c>
      <c r="M915" s="92">
        <f>IFERROR(VLOOKUP($E915, V一般接種!$A:$G, M$4, FALSE), 0)</f>
        <v>6</v>
      </c>
      <c r="N915" s="93">
        <f>IFERROR(VLOOKUP($E915, V一般接種!$A:$G, N$4, FALSE), 0)</f>
        <v>10032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9128</v>
      </c>
      <c r="C916" s="109">
        <f>IF(COUNTIF($A$7:$A916, $A916)&gt;1, 0, IF($E916="", "", I916+J916+M916+N916+P916-R916))</f>
        <v>9157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8293</v>
      </c>
      <c r="L916" s="92">
        <f>IFERROR(VLOOKUP($E916, V一般接種!$A:$G, L$4, FALSE), 0)</f>
        <v>835</v>
      </c>
      <c r="M916" s="92">
        <f>IFERROR(VLOOKUP($E916, V一般接種!$A:$G, M$4, FALSE), 0)</f>
        <v>2</v>
      </c>
      <c r="N916" s="93">
        <f>IFERROR(VLOOKUP($E916, V一般接種!$A:$G, N$4, FALSE), 0)</f>
        <v>9155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8293</v>
      </c>
      <c r="L917" s="92">
        <f>IFERROR(VLOOKUP($E917, V一般接種!$A:$G, L$4, FALSE), 0)</f>
        <v>835</v>
      </c>
      <c r="M917" s="92">
        <f>IFERROR(VLOOKUP($E917, V一般接種!$A:$G, M$4, FALSE), 0)</f>
        <v>2</v>
      </c>
      <c r="N917" s="93">
        <f>IFERROR(VLOOKUP($E917, V一般接種!$A:$G, N$4, FALSE), 0)</f>
        <v>9155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8293</v>
      </c>
      <c r="L918" s="92">
        <f>IFERROR(VLOOKUP($E918, V一般接種!$A:$G, L$4, FALSE), 0)</f>
        <v>835</v>
      </c>
      <c r="M918" s="92">
        <f>IFERROR(VLOOKUP($E918, V一般接種!$A:$G, M$4, FALSE), 0)</f>
        <v>2</v>
      </c>
      <c r="N918" s="93">
        <f>IFERROR(VLOOKUP($E918, V一般接種!$A:$G, N$4, FALSE), 0)</f>
        <v>9155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8630</v>
      </c>
      <c r="C919" s="109">
        <f>IF(COUNTIF($A$7:$A919, $A919)&gt;1, 0, IF($E919="", "", I919+J919+M919+N919+P919-R919))</f>
        <v>9933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7920</v>
      </c>
      <c r="L919" s="92">
        <f>IFERROR(VLOOKUP($E919, V一般接種!$A:$G, L$4, FALSE), 0)</f>
        <v>710</v>
      </c>
      <c r="M919" s="92">
        <f>IFERROR(VLOOKUP($E919, V一般接種!$A:$G, M$4, FALSE), 0)</f>
        <v>14</v>
      </c>
      <c r="N919" s="93">
        <f>IFERROR(VLOOKUP($E919, V一般接種!$A:$G, N$4, FALSE), 0)</f>
        <v>9919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7920</v>
      </c>
      <c r="L920" s="92">
        <f>IFERROR(VLOOKUP($E920, V一般接種!$A:$G, L$4, FALSE), 0)</f>
        <v>710</v>
      </c>
      <c r="M920" s="92">
        <f>IFERROR(VLOOKUP($E920, V一般接種!$A:$G, M$4, FALSE), 0)</f>
        <v>14</v>
      </c>
      <c r="N920" s="93">
        <f>IFERROR(VLOOKUP($E920, V一般接種!$A:$G, N$4, FALSE), 0)</f>
        <v>9919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7920</v>
      </c>
      <c r="L921" s="92">
        <f>IFERROR(VLOOKUP($E921, V一般接種!$A:$G, L$4, FALSE), 0)</f>
        <v>710</v>
      </c>
      <c r="M921" s="92">
        <f>IFERROR(VLOOKUP($E921, V一般接種!$A:$G, M$4, FALSE), 0)</f>
        <v>14</v>
      </c>
      <c r="N921" s="93">
        <f>IFERROR(VLOOKUP($E921, V一般接種!$A:$G, N$4, FALSE), 0)</f>
        <v>9919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4230</v>
      </c>
      <c r="C922" s="109">
        <f>IF(COUNTIF($A$7:$A922, $A922)&gt;1, 0, IF($E922="", "", I922+J922+M922+N922+P922-R922))</f>
        <v>2684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3466</v>
      </c>
      <c r="L922" s="92">
        <f>IFERROR(VLOOKUP($E922, V一般接種!$A:$G, L$4, FALSE), 0)</f>
        <v>764</v>
      </c>
      <c r="M922" s="92">
        <f>IFERROR(VLOOKUP($E922, V一般接種!$A:$G, M$4, FALSE), 0)</f>
        <v>1</v>
      </c>
      <c r="N922" s="93">
        <f>IFERROR(VLOOKUP($E922, V一般接種!$A:$G, N$4, FALSE), 0)</f>
        <v>2683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3466</v>
      </c>
      <c r="L923" s="92">
        <f>IFERROR(VLOOKUP($E923, V一般接種!$A:$G, L$4, FALSE), 0)</f>
        <v>764</v>
      </c>
      <c r="M923" s="92">
        <f>IFERROR(VLOOKUP($E923, V一般接種!$A:$G, M$4, FALSE), 0)</f>
        <v>1</v>
      </c>
      <c r="N923" s="93">
        <f>IFERROR(VLOOKUP($E923, V一般接種!$A:$G, N$4, FALSE), 0)</f>
        <v>2683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3466</v>
      </c>
      <c r="L924" s="92">
        <f>IFERROR(VLOOKUP($E924, V一般接種!$A:$G, L$4, FALSE), 0)</f>
        <v>764</v>
      </c>
      <c r="M924" s="92">
        <f>IFERROR(VLOOKUP($E924, V一般接種!$A:$G, M$4, FALSE), 0)</f>
        <v>1</v>
      </c>
      <c r="N924" s="93">
        <f>IFERROR(VLOOKUP($E924, V一般接種!$A:$G, N$4, FALSE), 0)</f>
        <v>2683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17685</v>
      </c>
      <c r="C925" s="109">
        <f>IF(COUNTIF($A$7:$A925, $A925)&gt;1, 0, IF($E925="", "", I925+J925+M925+N925+P925-R925))</f>
        <v>24774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16015</v>
      </c>
      <c r="L925" s="92">
        <f>IFERROR(VLOOKUP($E925, V一般接種!$A:$G, L$4, FALSE), 0)</f>
        <v>1670</v>
      </c>
      <c r="M925" s="92">
        <f>IFERROR(VLOOKUP($E925, V一般接種!$A:$G, M$4, FALSE), 0)</f>
        <v>2</v>
      </c>
      <c r="N925" s="93">
        <f>IFERROR(VLOOKUP($E925, V一般接種!$A:$G, N$4, FALSE), 0)</f>
        <v>24772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16015</v>
      </c>
      <c r="L926" s="92">
        <f>IFERROR(VLOOKUP($E926, V一般接種!$A:$G, L$4, FALSE), 0)</f>
        <v>1670</v>
      </c>
      <c r="M926" s="92">
        <f>IFERROR(VLOOKUP($E926, V一般接種!$A:$G, M$4, FALSE), 0)</f>
        <v>2</v>
      </c>
      <c r="N926" s="93">
        <f>IFERROR(VLOOKUP($E926, V一般接種!$A:$G, N$4, FALSE), 0)</f>
        <v>24772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16015</v>
      </c>
      <c r="L927" s="92">
        <f>IFERROR(VLOOKUP($E927, V一般接種!$A:$G, L$4, FALSE), 0)</f>
        <v>1670</v>
      </c>
      <c r="M927" s="92">
        <f>IFERROR(VLOOKUP($E927, V一般接種!$A:$G, M$4, FALSE), 0)</f>
        <v>2</v>
      </c>
      <c r="N927" s="93">
        <f>IFERROR(VLOOKUP($E927, V一般接種!$A:$G, N$4, FALSE), 0)</f>
        <v>24772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7347</v>
      </c>
      <c r="C928" s="109">
        <f>IF(COUNTIF($A$7:$A928, $A928)&gt;1, 0, IF($E928="", "", I928+J928+M928+N928+P928-R928))</f>
        <v>8573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6285</v>
      </c>
      <c r="L928" s="92">
        <f>IFERROR(VLOOKUP($E928, V一般接種!$A:$G, L$4, FALSE), 0)</f>
        <v>1062</v>
      </c>
      <c r="M928" s="92">
        <f>IFERROR(VLOOKUP($E928, V一般接種!$A:$G, M$4, FALSE), 0)</f>
        <v>0</v>
      </c>
      <c r="N928" s="93">
        <f>IFERROR(VLOOKUP($E928, V一般接種!$A:$G, N$4, FALSE), 0)</f>
        <v>8573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6285</v>
      </c>
      <c r="L929" s="92">
        <f>IFERROR(VLOOKUP($E929, V一般接種!$A:$G, L$4, FALSE), 0)</f>
        <v>1062</v>
      </c>
      <c r="M929" s="92">
        <f>IFERROR(VLOOKUP($E929, V一般接種!$A:$G, M$4, FALSE), 0)</f>
        <v>0</v>
      </c>
      <c r="N929" s="93">
        <f>IFERROR(VLOOKUP($E929, V一般接種!$A:$G, N$4, FALSE), 0)</f>
        <v>8573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6285</v>
      </c>
      <c r="L930" s="92">
        <f>IFERROR(VLOOKUP($E930, V一般接種!$A:$G, L$4, FALSE), 0)</f>
        <v>1062</v>
      </c>
      <c r="M930" s="92">
        <f>IFERROR(VLOOKUP($E930, V一般接種!$A:$G, M$4, FALSE), 0)</f>
        <v>0</v>
      </c>
      <c r="N930" s="93">
        <f>IFERROR(VLOOKUP($E930, V一般接種!$A:$G, N$4, FALSE), 0)</f>
        <v>8573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7785</v>
      </c>
      <c r="C931" s="109">
        <f>IF(COUNTIF($A$7:$A931, $A931)&gt;1, 0, IF($E931="", "", I931+J931+M931+N931+P931-R931))</f>
        <v>9823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7075</v>
      </c>
      <c r="L931" s="92">
        <f>IFERROR(VLOOKUP($E931, V一般接種!$A:$G, L$4, FALSE), 0)</f>
        <v>710</v>
      </c>
      <c r="M931" s="92">
        <f>IFERROR(VLOOKUP($E931, V一般接種!$A:$G, M$4, FALSE), 0)</f>
        <v>0</v>
      </c>
      <c r="N931" s="93">
        <f>IFERROR(VLOOKUP($E931, V一般接種!$A:$G, N$4, FALSE), 0)</f>
        <v>9823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7075</v>
      </c>
      <c r="L932" s="92">
        <f>IFERROR(VLOOKUP($E932, V一般接種!$A:$G, L$4, FALSE), 0)</f>
        <v>710</v>
      </c>
      <c r="M932" s="92">
        <f>IFERROR(VLOOKUP($E932, V一般接種!$A:$G, M$4, FALSE), 0)</f>
        <v>0</v>
      </c>
      <c r="N932" s="93">
        <f>IFERROR(VLOOKUP($E932, V一般接種!$A:$G, N$4, FALSE), 0)</f>
        <v>9823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7075</v>
      </c>
      <c r="L933" s="92">
        <f>IFERROR(VLOOKUP($E933, V一般接種!$A:$G, L$4, FALSE), 0)</f>
        <v>710</v>
      </c>
      <c r="M933" s="92">
        <f>IFERROR(VLOOKUP($E933, V一般接種!$A:$G, M$4, FALSE), 0)</f>
        <v>0</v>
      </c>
      <c r="N933" s="93">
        <f>IFERROR(VLOOKUP($E933, V一般接種!$A:$G, N$4, FALSE), 0)</f>
        <v>9823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9024</v>
      </c>
      <c r="C934" s="109">
        <f>IF(COUNTIF($A$7:$A934, $A934)&gt;1, 0, IF($E934="", "", I934+J934+M934+N934+P934-R934))</f>
        <v>10188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7984</v>
      </c>
      <c r="L934" s="92">
        <f>IFERROR(VLOOKUP($E934, V一般接種!$A:$G, L$4, FALSE), 0)</f>
        <v>1040</v>
      </c>
      <c r="M934" s="92">
        <f>IFERROR(VLOOKUP($E934, V一般接種!$A:$G, M$4, FALSE), 0)</f>
        <v>6</v>
      </c>
      <c r="N934" s="93">
        <f>IFERROR(VLOOKUP($E934, V一般接種!$A:$G, N$4, FALSE), 0)</f>
        <v>10182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7984</v>
      </c>
      <c r="L935" s="92">
        <f>IFERROR(VLOOKUP($E935, V一般接種!$A:$G, L$4, FALSE), 0)</f>
        <v>1040</v>
      </c>
      <c r="M935" s="92">
        <f>IFERROR(VLOOKUP($E935, V一般接種!$A:$G, M$4, FALSE), 0)</f>
        <v>6</v>
      </c>
      <c r="N935" s="93">
        <f>IFERROR(VLOOKUP($E935, V一般接種!$A:$G, N$4, FALSE), 0)</f>
        <v>10182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7984</v>
      </c>
      <c r="L936" s="92">
        <f>IFERROR(VLOOKUP($E936, V一般接種!$A:$G, L$4, FALSE), 0)</f>
        <v>1040</v>
      </c>
      <c r="M936" s="92">
        <f>IFERROR(VLOOKUP($E936, V一般接種!$A:$G, M$4, FALSE), 0)</f>
        <v>6</v>
      </c>
      <c r="N936" s="93">
        <f>IFERROR(VLOOKUP($E936, V一般接種!$A:$G, N$4, FALSE), 0)</f>
        <v>10182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8789</v>
      </c>
      <c r="C937" s="109">
        <f>IF(COUNTIF($A$7:$A937, $A937)&gt;1, 0, IF($E937="", "", I937+J937+M937+N937+P937-R937))</f>
        <v>8872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7690</v>
      </c>
      <c r="L937" s="92">
        <f>IFERROR(VLOOKUP($E937, V一般接種!$A:$G, L$4, FALSE), 0)</f>
        <v>1099</v>
      </c>
      <c r="M937" s="92">
        <f>IFERROR(VLOOKUP($E937, V一般接種!$A:$G, M$4, FALSE), 0)</f>
        <v>1</v>
      </c>
      <c r="N937" s="93">
        <f>IFERROR(VLOOKUP($E937, V一般接種!$A:$G, N$4, FALSE), 0)</f>
        <v>8871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7690</v>
      </c>
      <c r="L938" s="92">
        <f>IFERROR(VLOOKUP($E938, V一般接種!$A:$G, L$4, FALSE), 0)</f>
        <v>1099</v>
      </c>
      <c r="M938" s="92">
        <f>IFERROR(VLOOKUP($E938, V一般接種!$A:$G, M$4, FALSE), 0)</f>
        <v>1</v>
      </c>
      <c r="N938" s="93">
        <f>IFERROR(VLOOKUP($E938, V一般接種!$A:$G, N$4, FALSE), 0)</f>
        <v>8871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7690</v>
      </c>
      <c r="L939" s="92">
        <f>IFERROR(VLOOKUP($E939, V一般接種!$A:$G, L$4, FALSE), 0)</f>
        <v>1099</v>
      </c>
      <c r="M939" s="92">
        <f>IFERROR(VLOOKUP($E939, V一般接種!$A:$G, M$4, FALSE), 0)</f>
        <v>1</v>
      </c>
      <c r="N939" s="93">
        <f>IFERROR(VLOOKUP($E939, V一般接種!$A:$G, N$4, FALSE), 0)</f>
        <v>8871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8224</v>
      </c>
      <c r="C940" s="109">
        <f>IF(COUNTIF($A$7:$A940, $A940)&gt;1, 0, IF($E940="", "", I940+J940+M940+N940+P940-R940))</f>
        <v>8399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7475</v>
      </c>
      <c r="L940" s="92">
        <f>IFERROR(VLOOKUP($E940, V一般接種!$A:$G, L$4, FALSE), 0)</f>
        <v>749</v>
      </c>
      <c r="M940" s="92">
        <f>IFERROR(VLOOKUP($E940, V一般接種!$A:$G, M$4, FALSE), 0)</f>
        <v>5</v>
      </c>
      <c r="N940" s="93">
        <f>IFERROR(VLOOKUP($E940, V一般接種!$A:$G, N$4, FALSE), 0)</f>
        <v>8394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7475</v>
      </c>
      <c r="L941" s="92">
        <f>IFERROR(VLOOKUP($E941, V一般接種!$A:$G, L$4, FALSE), 0)</f>
        <v>749</v>
      </c>
      <c r="M941" s="92">
        <f>IFERROR(VLOOKUP($E941, V一般接種!$A:$G, M$4, FALSE), 0)</f>
        <v>5</v>
      </c>
      <c r="N941" s="93">
        <f>IFERROR(VLOOKUP($E941, V一般接種!$A:$G, N$4, FALSE), 0)</f>
        <v>8394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7475</v>
      </c>
      <c r="L942" s="92">
        <f>IFERROR(VLOOKUP($E942, V一般接種!$A:$G, L$4, FALSE), 0)</f>
        <v>749</v>
      </c>
      <c r="M942" s="92">
        <f>IFERROR(VLOOKUP($E942, V一般接種!$A:$G, M$4, FALSE), 0)</f>
        <v>5</v>
      </c>
      <c r="N942" s="93">
        <f>IFERROR(VLOOKUP($E942, V一般接種!$A:$G, N$4, FALSE), 0)</f>
        <v>8394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15010</v>
      </c>
      <c r="C943" s="109">
        <f>IF(COUNTIF($A$7:$A943, $A943)&gt;1, 0, IF($E943="", "", I943+J943+M943+N943+P943-R943))</f>
        <v>18273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13423</v>
      </c>
      <c r="L943" s="92">
        <f>IFERROR(VLOOKUP($E943, V一般接種!$A:$G, L$4, FALSE), 0)</f>
        <v>1587</v>
      </c>
      <c r="M943" s="92">
        <f>IFERROR(VLOOKUP($E943, V一般接種!$A:$G, M$4, FALSE), 0)</f>
        <v>0</v>
      </c>
      <c r="N943" s="93">
        <f>IFERROR(VLOOKUP($E943, V一般接種!$A:$G, N$4, FALSE), 0)</f>
        <v>18273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13423</v>
      </c>
      <c r="L944" s="92">
        <f>IFERROR(VLOOKUP($E944, V一般接種!$A:$G, L$4, FALSE), 0)</f>
        <v>1587</v>
      </c>
      <c r="M944" s="92">
        <f>IFERROR(VLOOKUP($E944, V一般接種!$A:$G, M$4, FALSE), 0)</f>
        <v>0</v>
      </c>
      <c r="N944" s="93">
        <f>IFERROR(VLOOKUP($E944, V一般接種!$A:$G, N$4, FALSE), 0)</f>
        <v>18273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13423</v>
      </c>
      <c r="L945" s="92">
        <f>IFERROR(VLOOKUP($E945, V一般接種!$A:$G, L$4, FALSE), 0)</f>
        <v>1587</v>
      </c>
      <c r="M945" s="92">
        <f>IFERROR(VLOOKUP($E945, V一般接種!$A:$G, M$4, FALSE), 0)</f>
        <v>0</v>
      </c>
      <c r="N945" s="93">
        <f>IFERROR(VLOOKUP($E945, V一般接種!$A:$G, N$4, FALSE), 0)</f>
        <v>18273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19822</v>
      </c>
      <c r="C946" s="109">
        <f>IF(COUNTIF($A$7:$A946, $A946)&gt;1, 0, IF($E946="", "", I946+J946+M946+N946+P946-R946))</f>
        <v>24105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18476</v>
      </c>
      <c r="L946" s="92">
        <f>IFERROR(VLOOKUP($E946, V一般接種!$A:$G, L$4, FALSE), 0)</f>
        <v>1346</v>
      </c>
      <c r="M946" s="92">
        <f>IFERROR(VLOOKUP($E946, V一般接種!$A:$G, M$4, FALSE), 0)</f>
        <v>3</v>
      </c>
      <c r="N946" s="93">
        <f>IFERROR(VLOOKUP($E946, V一般接種!$A:$G, N$4, FALSE), 0)</f>
        <v>24102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18476</v>
      </c>
      <c r="L947" s="92">
        <f>IFERROR(VLOOKUP($E947, V一般接種!$A:$G, L$4, FALSE), 0)</f>
        <v>1346</v>
      </c>
      <c r="M947" s="92">
        <f>IFERROR(VLOOKUP($E947, V一般接種!$A:$G, M$4, FALSE), 0)</f>
        <v>3</v>
      </c>
      <c r="N947" s="93">
        <f>IFERROR(VLOOKUP($E947, V一般接種!$A:$G, N$4, FALSE), 0)</f>
        <v>24102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18476</v>
      </c>
      <c r="L948" s="92">
        <f>IFERROR(VLOOKUP($E948, V一般接種!$A:$G, L$4, FALSE), 0)</f>
        <v>1346</v>
      </c>
      <c r="M948" s="92">
        <f>IFERROR(VLOOKUP($E948, V一般接種!$A:$G, M$4, FALSE), 0)</f>
        <v>3</v>
      </c>
      <c r="N948" s="93">
        <f>IFERROR(VLOOKUP($E948, V一般接種!$A:$G, N$4, FALSE), 0)</f>
        <v>24102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63496</v>
      </c>
      <c r="C949" s="109">
        <f>IF(COUNTIF($A$7:$A949, $A949)&gt;1, 0, IF($E949="", "", I949+J949+M949+N949+P949-R949))</f>
        <v>95987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7062</v>
      </c>
      <c r="L949" s="92">
        <f>IFERROR(VLOOKUP($E949, V一般接種!$A:$G, L$4, FALSE), 0)</f>
        <v>1452</v>
      </c>
      <c r="M949" s="92">
        <f>IFERROR(VLOOKUP($E949, V一般接種!$A:$G, M$4, FALSE), 0)</f>
        <v>1</v>
      </c>
      <c r="N949" s="93">
        <f>IFERROR(VLOOKUP($E949, V一般接種!$A:$G, N$4, FALSE), 0)</f>
        <v>8412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7062</v>
      </c>
      <c r="L950" s="92">
        <f>IFERROR(VLOOKUP($E950, V一般接種!$A:$G, L$4, FALSE), 0)</f>
        <v>1452</v>
      </c>
      <c r="M950" s="92">
        <f>IFERROR(VLOOKUP($E950, V一般接種!$A:$G, M$4, FALSE), 0)</f>
        <v>1</v>
      </c>
      <c r="N950" s="93">
        <f>IFERROR(VLOOKUP($E950, V一般接種!$A:$G, N$4, FALSE), 0)</f>
        <v>8412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7062</v>
      </c>
      <c r="L951" s="92">
        <f>IFERROR(VLOOKUP($E951, V一般接種!$A:$G, L$4, FALSE), 0)</f>
        <v>1452</v>
      </c>
      <c r="M951" s="92">
        <f>IFERROR(VLOOKUP($E951, V一般接種!$A:$G, M$4, FALSE), 0)</f>
        <v>1</v>
      </c>
      <c r="N951" s="93">
        <f>IFERROR(VLOOKUP($E951, V一般接種!$A:$G, N$4, FALSE), 0)</f>
        <v>8412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7368</v>
      </c>
      <c r="C952" s="109">
        <f>IF(COUNTIF($A$7:$A952, $A952)&gt;1, 0, IF($E952="", "", I952+J952+M952+N952+P952-R952))</f>
        <v>9007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6640</v>
      </c>
      <c r="L952" s="92">
        <f>IFERROR(VLOOKUP($E952, V一般接種!$A:$G, L$4, FALSE), 0)</f>
        <v>728</v>
      </c>
      <c r="M952" s="92">
        <f>IFERROR(VLOOKUP($E952, V一般接種!$A:$G, M$4, FALSE), 0)</f>
        <v>1</v>
      </c>
      <c r="N952" s="93">
        <f>IFERROR(VLOOKUP($E952, V一般接種!$A:$G, N$4, FALSE), 0)</f>
        <v>9006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6640</v>
      </c>
      <c r="L953" s="92">
        <f>IFERROR(VLOOKUP($E953, V一般接種!$A:$G, L$4, FALSE), 0)</f>
        <v>728</v>
      </c>
      <c r="M953" s="92">
        <f>IFERROR(VLOOKUP($E953, V一般接種!$A:$G, M$4, FALSE), 0)</f>
        <v>1</v>
      </c>
      <c r="N953" s="93">
        <f>IFERROR(VLOOKUP($E953, V一般接種!$A:$G, N$4, FALSE), 0)</f>
        <v>9006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6640</v>
      </c>
      <c r="L954" s="92">
        <f>IFERROR(VLOOKUP($E954, V一般接種!$A:$G, L$4, FALSE), 0)</f>
        <v>728</v>
      </c>
      <c r="M954" s="92">
        <f>IFERROR(VLOOKUP($E954, V一般接種!$A:$G, M$4, FALSE), 0)</f>
        <v>1</v>
      </c>
      <c r="N954" s="93">
        <f>IFERROR(VLOOKUP($E954, V一般接種!$A:$G, N$4, FALSE), 0)</f>
        <v>9006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8340</v>
      </c>
      <c r="C955" s="109">
        <f>IF(COUNTIF($A$7:$A955, $A955)&gt;1, 0, IF($E955="", "", I955+J955+M955+N955+P955-R955))</f>
        <v>12090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7508</v>
      </c>
      <c r="L955" s="92">
        <f>IFERROR(VLOOKUP($E955, V一般接種!$A:$G, L$4, FALSE), 0)</f>
        <v>832</v>
      </c>
      <c r="M955" s="92">
        <f>IFERROR(VLOOKUP($E955, V一般接種!$A:$G, M$4, FALSE), 0)</f>
        <v>11</v>
      </c>
      <c r="N955" s="93">
        <f>IFERROR(VLOOKUP($E955, V一般接種!$A:$G, N$4, FALSE), 0)</f>
        <v>12079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7508</v>
      </c>
      <c r="L956" s="92">
        <f>IFERROR(VLOOKUP($E956, V一般接種!$A:$G, L$4, FALSE), 0)</f>
        <v>832</v>
      </c>
      <c r="M956" s="92">
        <f>IFERROR(VLOOKUP($E956, V一般接種!$A:$G, M$4, FALSE), 0)</f>
        <v>11</v>
      </c>
      <c r="N956" s="93">
        <f>IFERROR(VLOOKUP($E956, V一般接種!$A:$G, N$4, FALSE), 0)</f>
        <v>12079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7508</v>
      </c>
      <c r="L957" s="92">
        <f>IFERROR(VLOOKUP($E957, V一般接種!$A:$G, L$4, FALSE), 0)</f>
        <v>832</v>
      </c>
      <c r="M957" s="92">
        <f>IFERROR(VLOOKUP($E957, V一般接種!$A:$G, M$4, FALSE), 0)</f>
        <v>11</v>
      </c>
      <c r="N957" s="93">
        <f>IFERROR(VLOOKUP($E957, V一般接種!$A:$G, N$4, FALSE), 0)</f>
        <v>12079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2386</v>
      </c>
      <c r="C958" s="109">
        <f>IF(COUNTIF($A$7:$A958, $A958)&gt;1, 0, IF($E958="", "", I958+J958+M958+N958+P958-R958))</f>
        <v>1956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1615</v>
      </c>
      <c r="L958" s="92">
        <f>IFERROR(VLOOKUP($E958, V一般接種!$A:$G, L$4, FALSE), 0)</f>
        <v>771</v>
      </c>
      <c r="M958" s="92">
        <f>IFERROR(VLOOKUP($E958, V一般接種!$A:$G, M$4, FALSE), 0)</f>
        <v>2</v>
      </c>
      <c r="N958" s="93">
        <f>IFERROR(VLOOKUP($E958, V一般接種!$A:$G, N$4, FALSE), 0)</f>
        <v>1954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1615</v>
      </c>
      <c r="L959" s="92">
        <f>IFERROR(VLOOKUP($E959, V一般接種!$A:$G, L$4, FALSE), 0)</f>
        <v>771</v>
      </c>
      <c r="M959" s="92">
        <f>IFERROR(VLOOKUP($E959, V一般接種!$A:$G, M$4, FALSE), 0)</f>
        <v>2</v>
      </c>
      <c r="N959" s="93">
        <f>IFERROR(VLOOKUP($E959, V一般接種!$A:$G, N$4, FALSE), 0)</f>
        <v>1954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1615</v>
      </c>
      <c r="L960" s="92">
        <f>IFERROR(VLOOKUP($E960, V一般接種!$A:$G, L$4, FALSE), 0)</f>
        <v>771</v>
      </c>
      <c r="M960" s="92">
        <f>IFERROR(VLOOKUP($E960, V一般接種!$A:$G, M$4, FALSE), 0)</f>
        <v>2</v>
      </c>
      <c r="N960" s="93">
        <f>IFERROR(VLOOKUP($E960, V一般接種!$A:$G, N$4, FALSE), 0)</f>
        <v>1954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7109</v>
      </c>
      <c r="C961" s="109">
        <f>IF(COUNTIF($A$7:$A961, $A961)&gt;1, 0, IF($E961="", "", I961+J961+M961+N961+P961-R961))</f>
        <v>10027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6049</v>
      </c>
      <c r="L961" s="92">
        <f>IFERROR(VLOOKUP($E961, V一般接種!$A:$G, L$4, FALSE), 0)</f>
        <v>1060</v>
      </c>
      <c r="M961" s="92">
        <f>IFERROR(VLOOKUP($E961, V一般接種!$A:$G, M$4, FALSE), 0)</f>
        <v>5</v>
      </c>
      <c r="N961" s="93">
        <f>IFERROR(VLOOKUP($E961, V一般接種!$A:$G, N$4, FALSE), 0)</f>
        <v>10022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6049</v>
      </c>
      <c r="L962" s="92">
        <f>IFERROR(VLOOKUP($E962, V一般接種!$A:$G, L$4, FALSE), 0)</f>
        <v>1060</v>
      </c>
      <c r="M962" s="92">
        <f>IFERROR(VLOOKUP($E962, V一般接種!$A:$G, M$4, FALSE), 0)</f>
        <v>5</v>
      </c>
      <c r="N962" s="93">
        <f>IFERROR(VLOOKUP($E962, V一般接種!$A:$G, N$4, FALSE), 0)</f>
        <v>10022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6049</v>
      </c>
      <c r="L963" s="92">
        <f>IFERROR(VLOOKUP($E963, V一般接種!$A:$G, L$4, FALSE), 0)</f>
        <v>1060</v>
      </c>
      <c r="M963" s="92">
        <f>IFERROR(VLOOKUP($E963, V一般接種!$A:$G, M$4, FALSE), 0)</f>
        <v>5</v>
      </c>
      <c r="N963" s="93">
        <f>IFERROR(VLOOKUP($E963, V一般接種!$A:$G, N$4, FALSE), 0)</f>
        <v>10022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11483</v>
      </c>
      <c r="C964" s="109">
        <f>IF(COUNTIF($A$7:$A964, $A964)&gt;1, 0, IF($E964="", "", I964+J964+M964+N964+P964-R964))</f>
        <v>17873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10181</v>
      </c>
      <c r="L964" s="92">
        <f>IFERROR(VLOOKUP($E964, V一般接種!$A:$G, L$4, FALSE), 0)</f>
        <v>1302</v>
      </c>
      <c r="M964" s="92">
        <f>IFERROR(VLOOKUP($E964, V一般接種!$A:$G, M$4, FALSE), 0)</f>
        <v>3</v>
      </c>
      <c r="N964" s="93">
        <f>IFERROR(VLOOKUP($E964, V一般接種!$A:$G, N$4, FALSE), 0)</f>
        <v>17870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10181</v>
      </c>
      <c r="L965" s="92">
        <f>IFERROR(VLOOKUP($E965, V一般接種!$A:$G, L$4, FALSE), 0)</f>
        <v>1302</v>
      </c>
      <c r="M965" s="92">
        <f>IFERROR(VLOOKUP($E965, V一般接種!$A:$G, M$4, FALSE), 0)</f>
        <v>3</v>
      </c>
      <c r="N965" s="93">
        <f>IFERROR(VLOOKUP($E965, V一般接種!$A:$G, N$4, FALSE), 0)</f>
        <v>17870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10181</v>
      </c>
      <c r="L966" s="92">
        <f>IFERROR(VLOOKUP($E966, V一般接種!$A:$G, L$4, FALSE), 0)</f>
        <v>1302</v>
      </c>
      <c r="M966" s="92">
        <f>IFERROR(VLOOKUP($E966, V一般接種!$A:$G, M$4, FALSE), 0)</f>
        <v>3</v>
      </c>
      <c r="N966" s="93">
        <f>IFERROR(VLOOKUP($E966, V一般接種!$A:$G, N$4, FALSE), 0)</f>
        <v>17870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16450</v>
      </c>
      <c r="C967" s="109">
        <f>IF(COUNTIF($A$7:$A967, $A967)&gt;1, 0, IF($E967="", "", I967+J967+M967+N967+P967-R967))</f>
        <v>24031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14051</v>
      </c>
      <c r="L967" s="92">
        <f>IFERROR(VLOOKUP($E967, V一般接種!$A:$G, L$4, FALSE), 0)</f>
        <v>2399</v>
      </c>
      <c r="M967" s="92">
        <f>IFERROR(VLOOKUP($E967, V一般接種!$A:$G, M$4, FALSE), 0)</f>
        <v>2</v>
      </c>
      <c r="N967" s="93">
        <f>IFERROR(VLOOKUP($E967, V一般接種!$A:$G, N$4, FALSE), 0)</f>
        <v>24029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14051</v>
      </c>
      <c r="L968" s="92">
        <f>IFERROR(VLOOKUP($E968, V一般接種!$A:$G, L$4, FALSE), 0)</f>
        <v>2399</v>
      </c>
      <c r="M968" s="92">
        <f>IFERROR(VLOOKUP($E968, V一般接種!$A:$G, M$4, FALSE), 0)</f>
        <v>2</v>
      </c>
      <c r="N968" s="93">
        <f>IFERROR(VLOOKUP($E968, V一般接種!$A:$G, N$4, FALSE), 0)</f>
        <v>24029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14051</v>
      </c>
      <c r="L969" s="92">
        <f>IFERROR(VLOOKUP($E969, V一般接種!$A:$G, L$4, FALSE), 0)</f>
        <v>2399</v>
      </c>
      <c r="M969" s="92">
        <f>IFERROR(VLOOKUP($E969, V一般接種!$A:$G, M$4, FALSE), 0)</f>
        <v>2</v>
      </c>
      <c r="N969" s="93">
        <f>IFERROR(VLOOKUP($E969, V一般接種!$A:$G, N$4, FALSE), 0)</f>
        <v>24029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60644</v>
      </c>
      <c r="C970" s="109">
        <f>IF(COUNTIF($A$7:$A970, $A970)&gt;1, 0, IF($E970="", "", I970+J970+M970+N970+P970-R970))</f>
        <v>98868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5814</v>
      </c>
      <c r="L970" s="92">
        <f>IFERROR(VLOOKUP($E970, V一般接種!$A:$G, L$4, FALSE), 0)</f>
        <v>1561</v>
      </c>
      <c r="M970" s="92">
        <f>IFERROR(VLOOKUP($E970, V一般接種!$A:$G, M$4, FALSE), 0)</f>
        <v>0</v>
      </c>
      <c r="N970" s="93">
        <f>IFERROR(VLOOKUP($E970, V一般接種!$A:$G, N$4, FALSE), 0)</f>
        <v>8947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9686754</v>
      </c>
      <c r="R970" s="92">
        <f>_xlfn.MAXIFS(V重複!G:G, V重複!$C:$C, 'Conv-vaccine'!$E970)</f>
        <v>9562809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5814</v>
      </c>
      <c r="L971" s="92">
        <f>IFERROR(VLOOKUP($E971, V一般接種!$A:$G, L$4, FALSE), 0)</f>
        <v>1561</v>
      </c>
      <c r="M971" s="92">
        <f>IFERROR(VLOOKUP($E971, V一般接種!$A:$G, M$4, FALSE), 0)</f>
        <v>0</v>
      </c>
      <c r="N971" s="93">
        <f>IFERROR(VLOOKUP($E971, V一般接種!$A:$G, N$4, FALSE), 0)</f>
        <v>8947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9686754</v>
      </c>
      <c r="R971" s="92">
        <f>_xlfn.MAXIFS(V重複!G:G, V重複!$C:$C, 'Conv-vaccine'!$E971)</f>
        <v>9562809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5814</v>
      </c>
      <c r="L972" s="92">
        <f>IFERROR(VLOOKUP($E972, V一般接種!$A:$G, L$4, FALSE), 0)</f>
        <v>1561</v>
      </c>
      <c r="M972" s="92">
        <f>IFERROR(VLOOKUP($E972, V一般接種!$A:$G, M$4, FALSE), 0)</f>
        <v>0</v>
      </c>
      <c r="N972" s="93">
        <f>IFERROR(VLOOKUP($E972, V一般接種!$A:$G, N$4, FALSE), 0)</f>
        <v>8947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9686754</v>
      </c>
      <c r="R972" s="92">
        <f>_xlfn.MAXIFS(V重複!G:G, V重複!$C:$C, 'Conv-vaccine'!$E972)</f>
        <v>9562809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5177</v>
      </c>
      <c r="C973" s="109">
        <f>IF(COUNTIF($A$7:$A973, $A973)&gt;1, 0, IF($E973="", "", I973+J973+M973+N973+P973-R973))</f>
        <v>10679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4388</v>
      </c>
      <c r="L973" s="92">
        <f>IFERROR(VLOOKUP($E973, V一般接種!$A:$G, L$4, FALSE), 0)</f>
        <v>789</v>
      </c>
      <c r="M973" s="92">
        <f>IFERROR(VLOOKUP($E973, V一般接種!$A:$G, M$4, FALSE), 0)</f>
        <v>1</v>
      </c>
      <c r="N973" s="93">
        <f>IFERROR(VLOOKUP($E973, V一般接種!$A:$G, N$4, FALSE), 0)</f>
        <v>10678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4388</v>
      </c>
      <c r="L974" s="92">
        <f>IFERROR(VLOOKUP($E974, V一般接種!$A:$G, L$4, FALSE), 0)</f>
        <v>789</v>
      </c>
      <c r="M974" s="92">
        <f>IFERROR(VLOOKUP($E974, V一般接種!$A:$G, M$4, FALSE), 0)</f>
        <v>1</v>
      </c>
      <c r="N974" s="93">
        <f>IFERROR(VLOOKUP($E974, V一般接種!$A:$G, N$4, FALSE), 0)</f>
        <v>10678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4388</v>
      </c>
      <c r="L975" s="92">
        <f>IFERROR(VLOOKUP($E975, V一般接種!$A:$G, L$4, FALSE), 0)</f>
        <v>789</v>
      </c>
      <c r="M975" s="92">
        <f>IFERROR(VLOOKUP($E975, V一般接種!$A:$G, M$4, FALSE), 0)</f>
        <v>1</v>
      </c>
      <c r="N975" s="93">
        <f>IFERROR(VLOOKUP($E975, V一般接種!$A:$G, N$4, FALSE), 0)</f>
        <v>10678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7541</v>
      </c>
      <c r="C976" s="109">
        <f>IF(COUNTIF($A$7:$A976, $A976)&gt;1, 0, IF($E976="", "", I976+J976+M976+N976+P976-R976))</f>
        <v>7433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6485</v>
      </c>
      <c r="L976" s="92">
        <f>IFERROR(VLOOKUP($E976, V一般接種!$A:$G, L$4, FALSE), 0)</f>
        <v>1056</v>
      </c>
      <c r="M976" s="92">
        <f>IFERROR(VLOOKUP($E976, V一般接種!$A:$G, M$4, FALSE), 0)</f>
        <v>0</v>
      </c>
      <c r="N976" s="93">
        <f>IFERROR(VLOOKUP($E976, V一般接種!$A:$G, N$4, FALSE), 0)</f>
        <v>7433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6485</v>
      </c>
      <c r="L977" s="92">
        <f>IFERROR(VLOOKUP($E977, V一般接種!$A:$G, L$4, FALSE), 0)</f>
        <v>1056</v>
      </c>
      <c r="M977" s="92">
        <f>IFERROR(VLOOKUP($E977, V一般接種!$A:$G, M$4, FALSE), 0)</f>
        <v>0</v>
      </c>
      <c r="N977" s="93">
        <f>IFERROR(VLOOKUP($E977, V一般接種!$A:$G, N$4, FALSE), 0)</f>
        <v>7433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6485</v>
      </c>
      <c r="L978" s="92">
        <f>IFERROR(VLOOKUP($E978, V一般接種!$A:$G, L$4, FALSE), 0)</f>
        <v>1056</v>
      </c>
      <c r="M978" s="92">
        <f>IFERROR(VLOOKUP($E978, V一般接種!$A:$G, M$4, FALSE), 0)</f>
        <v>0</v>
      </c>
      <c r="N978" s="93">
        <f>IFERROR(VLOOKUP($E978, V一般接種!$A:$G, N$4, FALSE), 0)</f>
        <v>7433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6472</v>
      </c>
      <c r="C979" s="109">
        <f>IF(COUNTIF($A$7:$A979, $A979)&gt;1, 0, IF($E979="", "", I979+J979+M979+N979+P979-R979))</f>
        <v>6963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5705</v>
      </c>
      <c r="L979" s="92">
        <f>IFERROR(VLOOKUP($E979, V一般接種!$A:$G, L$4, FALSE), 0)</f>
        <v>767</v>
      </c>
      <c r="M979" s="92">
        <f>IFERROR(VLOOKUP($E979, V一般接種!$A:$G, M$4, FALSE), 0)</f>
        <v>1</v>
      </c>
      <c r="N979" s="93">
        <f>IFERROR(VLOOKUP($E979, V一般接種!$A:$G, N$4, FALSE), 0)</f>
        <v>6962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5705</v>
      </c>
      <c r="L980" s="92">
        <f>IFERROR(VLOOKUP($E980, V一般接種!$A:$G, L$4, FALSE), 0)</f>
        <v>767</v>
      </c>
      <c r="M980" s="92">
        <f>IFERROR(VLOOKUP($E980, V一般接種!$A:$G, M$4, FALSE), 0)</f>
        <v>1</v>
      </c>
      <c r="N980" s="93">
        <f>IFERROR(VLOOKUP($E980, V一般接種!$A:$G, N$4, FALSE), 0)</f>
        <v>6962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5705</v>
      </c>
      <c r="L981" s="92">
        <f>IFERROR(VLOOKUP($E981, V一般接種!$A:$G, L$4, FALSE), 0)</f>
        <v>767</v>
      </c>
      <c r="M981" s="92">
        <f>IFERROR(VLOOKUP($E981, V一般接種!$A:$G, M$4, FALSE), 0)</f>
        <v>1</v>
      </c>
      <c r="N981" s="93">
        <f>IFERROR(VLOOKUP($E981, V一般接種!$A:$G, N$4, FALSE), 0)</f>
        <v>6962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6774</v>
      </c>
      <c r="C982" s="109">
        <f>IF(COUNTIF($A$7:$A982, $A982)&gt;1, 0, IF($E982="", "", I982+J982+M982+N982+P982-R982))</f>
        <v>6180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5918</v>
      </c>
      <c r="L982" s="92">
        <f>IFERROR(VLOOKUP($E982, V一般接種!$A:$G, L$4, FALSE), 0)</f>
        <v>856</v>
      </c>
      <c r="M982" s="92">
        <f>IFERROR(VLOOKUP($E982, V一般接種!$A:$G, M$4, FALSE), 0)</f>
        <v>0</v>
      </c>
      <c r="N982" s="93">
        <f>IFERROR(VLOOKUP($E982, V一般接種!$A:$G, N$4, FALSE), 0)</f>
        <v>6180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5918</v>
      </c>
      <c r="L983" s="92">
        <f>IFERROR(VLOOKUP($E983, V一般接種!$A:$G, L$4, FALSE), 0)</f>
        <v>856</v>
      </c>
      <c r="M983" s="92">
        <f>IFERROR(VLOOKUP($E983, V一般接種!$A:$G, M$4, FALSE), 0)</f>
        <v>0</v>
      </c>
      <c r="N983" s="93">
        <f>IFERROR(VLOOKUP($E983, V一般接種!$A:$G, N$4, FALSE), 0)</f>
        <v>6180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5918</v>
      </c>
      <c r="L984" s="92">
        <f>IFERROR(VLOOKUP($E984, V一般接種!$A:$G, L$4, FALSE), 0)</f>
        <v>856</v>
      </c>
      <c r="M984" s="92">
        <f>IFERROR(VLOOKUP($E984, V一般接種!$A:$G, M$4, FALSE), 0)</f>
        <v>0</v>
      </c>
      <c r="N984" s="93">
        <f>IFERROR(VLOOKUP($E984, V一般接種!$A:$G, N$4, FALSE), 0)</f>
        <v>6180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13083</v>
      </c>
      <c r="C985" s="109">
        <f>IF(COUNTIF($A$7:$A985, $A985)&gt;1, 0, IF($E985="", "", I985+J985+M985+N985+P985-R985))</f>
        <v>5407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12083</v>
      </c>
      <c r="L985" s="92">
        <f>IFERROR(VLOOKUP($E985, V一般接種!$A:$G, L$4, FALSE), 0)</f>
        <v>1000</v>
      </c>
      <c r="M985" s="92">
        <f>IFERROR(VLOOKUP($E985, V一般接種!$A:$G, M$4, FALSE), 0)</f>
        <v>0</v>
      </c>
      <c r="N985" s="93">
        <f>IFERROR(VLOOKUP($E985, V一般接種!$A:$G, N$4, FALSE), 0)</f>
        <v>5407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12083</v>
      </c>
      <c r="L986" s="92">
        <f>IFERROR(VLOOKUP($E986, V一般接種!$A:$G, L$4, FALSE), 0)</f>
        <v>1000</v>
      </c>
      <c r="M986" s="92">
        <f>IFERROR(VLOOKUP($E986, V一般接種!$A:$G, M$4, FALSE), 0)</f>
        <v>0</v>
      </c>
      <c r="N986" s="93">
        <f>IFERROR(VLOOKUP($E986, V一般接種!$A:$G, N$4, FALSE), 0)</f>
        <v>5407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12083</v>
      </c>
      <c r="L987" s="92">
        <f>IFERROR(VLOOKUP($E987, V一般接種!$A:$G, L$4, FALSE), 0)</f>
        <v>1000</v>
      </c>
      <c r="M987" s="92">
        <f>IFERROR(VLOOKUP($E987, V一般接種!$A:$G, M$4, FALSE), 0)</f>
        <v>0</v>
      </c>
      <c r="N987" s="93">
        <f>IFERROR(VLOOKUP($E987, V一般接種!$A:$G, N$4, FALSE), 0)</f>
        <v>5407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24582</v>
      </c>
      <c r="C988" s="109">
        <f>IF(COUNTIF($A$7:$A988, $A988)&gt;1, 0, IF($E988="", "", I988+J988+M988+N988+P988-R988))</f>
        <v>16215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23140</v>
      </c>
      <c r="L988" s="92">
        <f>IFERROR(VLOOKUP($E988, V一般接種!$A:$G, L$4, FALSE), 0)</f>
        <v>1442</v>
      </c>
      <c r="M988" s="92">
        <f>IFERROR(VLOOKUP($E988, V一般接種!$A:$G, M$4, FALSE), 0)</f>
        <v>2</v>
      </c>
      <c r="N988" s="93">
        <f>IFERROR(VLOOKUP($E988, V一般接種!$A:$G, N$4, FALSE), 0)</f>
        <v>16213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23140</v>
      </c>
      <c r="L989" s="92">
        <f>IFERROR(VLOOKUP($E989, V一般接種!$A:$G, L$4, FALSE), 0)</f>
        <v>1442</v>
      </c>
      <c r="M989" s="92">
        <f>IFERROR(VLOOKUP($E989, V一般接種!$A:$G, M$4, FALSE), 0)</f>
        <v>2</v>
      </c>
      <c r="N989" s="93">
        <f>IFERROR(VLOOKUP($E989, V一般接種!$A:$G, N$4, FALSE), 0)</f>
        <v>16213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23140</v>
      </c>
      <c r="L990" s="92">
        <f>IFERROR(VLOOKUP($E990, V一般接種!$A:$G, L$4, FALSE), 0)</f>
        <v>1442</v>
      </c>
      <c r="M990" s="92">
        <f>IFERROR(VLOOKUP($E990, V一般接種!$A:$G, M$4, FALSE), 0)</f>
        <v>2</v>
      </c>
      <c r="N990" s="93">
        <f>IFERROR(VLOOKUP($E990, V一般接種!$A:$G, N$4, FALSE), 0)</f>
        <v>16213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63838</v>
      </c>
      <c r="C991" s="109">
        <f>IF(COUNTIF($A$7:$A991, $A991)&gt;1, 0, IF($E991="", "", I991+J991+M991+N991+P991-R991))</f>
        <v>93029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13431</v>
      </c>
      <c r="L991" s="92">
        <f>IFERROR(VLOOKUP($E991, V一般接種!$A:$G, L$4, FALSE), 0)</f>
        <v>574</v>
      </c>
      <c r="M991" s="92">
        <f>IFERROR(VLOOKUP($E991, V一般接種!$A:$G, M$4, FALSE), 0)</f>
        <v>0</v>
      </c>
      <c r="N991" s="93">
        <f>IFERROR(VLOOKUP($E991, V一般接種!$A:$G, N$4, FALSE), 0)</f>
        <v>5847</v>
      </c>
      <c r="O991" s="92">
        <f>SUMIF(V職域接種!$C:$C, 'Conv-vaccine'!$E991, V職域接種!F:F)</f>
        <v>9741014</v>
      </c>
      <c r="P991" s="92">
        <f>SUMIF(V職域接種!$C:$C, 'Conv-vaccine'!$E991, V職域接種!G:G)</f>
        <v>9653685</v>
      </c>
      <c r="Q991" s="92">
        <f>_xlfn.MAXIFS(V重複!F:F, V重複!$C:$C, 'Conv-vaccine'!$E991)</f>
        <v>9691181</v>
      </c>
      <c r="R991" s="92">
        <f>_xlfn.MAXIFS(V重複!G:G, V重複!$C:$C, 'Conv-vaccine'!$E991)</f>
        <v>9566503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13431</v>
      </c>
      <c r="L992" s="92">
        <f>IFERROR(VLOOKUP($E992, V一般接種!$A:$G, L$4, FALSE), 0)</f>
        <v>574</v>
      </c>
      <c r="M992" s="92">
        <f>IFERROR(VLOOKUP($E992, V一般接種!$A:$G, M$4, FALSE), 0)</f>
        <v>0</v>
      </c>
      <c r="N992" s="93">
        <f>IFERROR(VLOOKUP($E992, V一般接種!$A:$G, N$4, FALSE), 0)</f>
        <v>5847</v>
      </c>
      <c r="O992" s="92">
        <f>SUMIF(V職域接種!$C:$C, 'Conv-vaccine'!$E992, V職域接種!F:F)</f>
        <v>9741014</v>
      </c>
      <c r="P992" s="92">
        <f>SUMIF(V職域接種!$C:$C, 'Conv-vaccine'!$E992, V職域接種!G:G)</f>
        <v>9653685</v>
      </c>
      <c r="Q992" s="92">
        <f>_xlfn.MAXIFS(V重複!F:F, V重複!$C:$C, 'Conv-vaccine'!$E992)</f>
        <v>9691181</v>
      </c>
      <c r="R992" s="92">
        <f>_xlfn.MAXIFS(V重複!G:G, V重複!$C:$C, 'Conv-vaccine'!$E992)</f>
        <v>9566503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13431</v>
      </c>
      <c r="L993" s="92">
        <f>IFERROR(VLOOKUP($E993, V一般接種!$A:$G, L$4, FALSE), 0)</f>
        <v>574</v>
      </c>
      <c r="M993" s="92">
        <f>IFERROR(VLOOKUP($E993, V一般接種!$A:$G, M$4, FALSE), 0)</f>
        <v>0</v>
      </c>
      <c r="N993" s="93">
        <f>IFERROR(VLOOKUP($E993, V一般接種!$A:$G, N$4, FALSE), 0)</f>
        <v>5847</v>
      </c>
      <c r="O993" s="92">
        <f>SUMIF(V職域接種!$C:$C, 'Conv-vaccine'!$E993, V職域接種!F:F)</f>
        <v>9741014</v>
      </c>
      <c r="P993" s="92">
        <f>SUMIF(V職域接種!$C:$C, 'Conv-vaccine'!$E993, V職域接種!G:G)</f>
        <v>9653685</v>
      </c>
      <c r="Q993" s="92">
        <f>_xlfn.MAXIFS(V重複!F:F, V重複!$C:$C, 'Conv-vaccine'!$E993)</f>
        <v>9691181</v>
      </c>
      <c r="R993" s="92">
        <f>_xlfn.MAXIFS(V重複!G:G, V重複!$C:$C, 'Conv-vaccine'!$E993)</f>
        <v>9566503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10186</v>
      </c>
      <c r="C994" s="109">
        <f>IF(COUNTIF($A$7:$A994, $A994)&gt;1, 0, IF($E994="", "", I994+J994+M994+N994+P994-R994))</f>
        <v>5761</v>
      </c>
      <c r="D994" s="109">
        <f>IF(COUNTIF($A$7:$A994, $A994)&gt;1, 0, S994)</f>
        <v>2439271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9446</v>
      </c>
      <c r="L994" s="92">
        <f>IFERROR(VLOOKUP($E994, V一般接種!$A:$G, L$4, FALSE), 0)</f>
        <v>740</v>
      </c>
      <c r="M994" s="92">
        <f>IFERROR(VLOOKUP($E994, V一般接種!$A:$G, M$4, FALSE), 0)</f>
        <v>2</v>
      </c>
      <c r="N994" s="93">
        <f>IFERROR(VLOOKUP($E994, V一般接種!$A:$G, N$4, FALSE), 0)</f>
        <v>5759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2439271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9446</v>
      </c>
      <c r="L995" s="92">
        <f>IFERROR(VLOOKUP($E995, V一般接種!$A:$G, L$4, FALSE), 0)</f>
        <v>740</v>
      </c>
      <c r="M995" s="92">
        <f>IFERROR(VLOOKUP($E995, V一般接種!$A:$G, M$4, FALSE), 0)</f>
        <v>2</v>
      </c>
      <c r="N995" s="93">
        <f>IFERROR(VLOOKUP($E995, V一般接種!$A:$G, N$4, FALSE), 0)</f>
        <v>5759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2439271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9446</v>
      </c>
      <c r="L996" s="92">
        <f>IFERROR(VLOOKUP($E996, V一般接種!$A:$G, L$4, FALSE), 0)</f>
        <v>740</v>
      </c>
      <c r="M996" s="92">
        <f>IFERROR(VLOOKUP($E996, V一般接種!$A:$G, M$4, FALSE), 0)</f>
        <v>2</v>
      </c>
      <c r="N996" s="93">
        <f>IFERROR(VLOOKUP($E996, V一般接種!$A:$G, N$4, FALSE), 0)</f>
        <v>5759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2439271</v>
      </c>
    </row>
    <row r="997" spans="1:19" ht="17.7">
      <c r="A997" s="49">
        <v>44628</v>
      </c>
      <c r="B997" s="109">
        <f>IF(COUNTIF($A$7:$A997, $A997)&gt;1, 0, IF($E997="","",G997+H997+K997+L997+O997-Q997))</f>
        <v>11145</v>
      </c>
      <c r="C997" s="109">
        <f>IF(COUNTIF($A$7:$A997, $A997)&gt;1, 0, IF($E997="", "", I997+J997+M997+N997+P997-R997))</f>
        <v>6102</v>
      </c>
      <c r="D997" s="109">
        <f>IF(COUNTIF($A$7:$A997, $A997)&gt;1, 0, S997)</f>
        <v>1250239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10522</v>
      </c>
      <c r="L997" s="92">
        <f>IFERROR(VLOOKUP($E997, V一般接種!$A:$G, L$4, FALSE), 0)</f>
        <v>623</v>
      </c>
      <c r="M997" s="92">
        <f>IFERROR(VLOOKUP($E997, V一般接種!$A:$G, M$4, FALSE), 0)</f>
        <v>1</v>
      </c>
      <c r="N997" s="93">
        <f>IFERROR(VLOOKUP($E997, V一般接種!$A:$G, N$4, FALSE), 0)</f>
        <v>6101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1250239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10522</v>
      </c>
      <c r="L998" s="92">
        <f>IFERROR(VLOOKUP($E998, V一般接種!$A:$G, L$4, FALSE), 0)</f>
        <v>623</v>
      </c>
      <c r="M998" s="92">
        <f>IFERROR(VLOOKUP($E998, V一般接種!$A:$G, M$4, FALSE), 0)</f>
        <v>1</v>
      </c>
      <c r="N998" s="93">
        <f>IFERROR(VLOOKUP($E998, V一般接種!$A:$G, N$4, FALSE), 0)</f>
        <v>6101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1250239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10522</v>
      </c>
      <c r="L999" s="92">
        <f>IFERROR(VLOOKUP($E999, V一般接種!$A:$G, L$4, FALSE), 0)</f>
        <v>623</v>
      </c>
      <c r="M999" s="92">
        <f>IFERROR(VLOOKUP($E999, V一般接種!$A:$G, M$4, FALSE), 0)</f>
        <v>1</v>
      </c>
      <c r="N999" s="93">
        <f>IFERROR(VLOOKUP($E999, V一般接種!$A:$G, N$4, FALSE), 0)</f>
        <v>6101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1250239</v>
      </c>
    </row>
    <row r="1000" spans="1:19" ht="17.7">
      <c r="A1000" s="49">
        <v>44629</v>
      </c>
      <c r="B1000" s="109">
        <f>IF(COUNTIF($A$7:$A1000, $A1000)&gt;1, 0, IF($E1000="","",G1000+H1000+K1000+L1000+O1000-Q1000))</f>
        <v>10831</v>
      </c>
      <c r="C1000" s="109">
        <f>IF(COUNTIF($A$7:$A1000, $A1000)&gt;1, 0, IF($E1000="", "", I1000+J1000+M1000+N1000+P1000-R1000))</f>
        <v>5678</v>
      </c>
      <c r="D1000" s="109">
        <f>IF(COUNTIF($A$7:$A1000, $A1000)&gt;1, 0, S1000)</f>
        <v>1146598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10266</v>
      </c>
      <c r="L1000" s="92">
        <f>IFERROR(VLOOKUP($E1000, V一般接種!$A:$G, L$4, FALSE), 0)</f>
        <v>565</v>
      </c>
      <c r="M1000" s="92">
        <f>IFERROR(VLOOKUP($E1000, V一般接種!$A:$G, M$4, FALSE), 0)</f>
        <v>0</v>
      </c>
      <c r="N1000" s="93">
        <f>IFERROR(VLOOKUP($E1000, V一般接種!$A:$G, N$4, FALSE), 0)</f>
        <v>5678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1146598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10266</v>
      </c>
      <c r="L1001" s="92">
        <f>IFERROR(VLOOKUP($E1001, V一般接種!$A:$G, L$4, FALSE), 0)</f>
        <v>565</v>
      </c>
      <c r="M1001" s="92">
        <f>IFERROR(VLOOKUP($E1001, V一般接種!$A:$G, M$4, FALSE), 0)</f>
        <v>0</v>
      </c>
      <c r="N1001" s="93">
        <f>IFERROR(VLOOKUP($E1001, V一般接種!$A:$G, N$4, FALSE), 0)</f>
        <v>5678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1146598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10266</v>
      </c>
      <c r="L1002" s="92">
        <f>IFERROR(VLOOKUP($E1002, V一般接種!$A:$G, L$4, FALSE), 0)</f>
        <v>565</v>
      </c>
      <c r="M1002" s="92">
        <f>IFERROR(VLOOKUP($E1002, V一般接種!$A:$G, M$4, FALSE), 0)</f>
        <v>0</v>
      </c>
      <c r="N1002" s="93">
        <f>IFERROR(VLOOKUP($E1002, V一般接種!$A:$G, N$4, FALSE), 0)</f>
        <v>5678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1146598</v>
      </c>
    </row>
    <row r="1003" spans="1:19" ht="17.7">
      <c r="A1003" s="49">
        <v>44630</v>
      </c>
      <c r="B1003" s="109">
        <f>IF(COUNTIF($A$7:$A1003, $A1003)&gt;1, 0, IF($E1003="","",G1003+H1003+K1003+L1003+O1003-Q1003))</f>
        <v>11515</v>
      </c>
      <c r="C1003" s="109">
        <f>IF(COUNTIF($A$7:$A1003, $A1003)&gt;1, 0, IF($E1003="", "", I1003+J1003+M1003+N1003+P1003-R1003))</f>
        <v>5646</v>
      </c>
      <c r="D1003" s="109">
        <f>IF(COUNTIF($A$7:$A1003, $A1003)&gt;1, 0, S1003)</f>
        <v>959917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10544</v>
      </c>
      <c r="L1003" s="92">
        <f>IFERROR(VLOOKUP($E1003, V一般接種!$A:$G, L$4, FALSE), 0)</f>
        <v>971</v>
      </c>
      <c r="M1003" s="92">
        <f>IFERROR(VLOOKUP($E1003, V一般接種!$A:$G, M$4, FALSE), 0)</f>
        <v>2</v>
      </c>
      <c r="N1003" s="93">
        <f>IFERROR(VLOOKUP($E1003, V一般接種!$A:$G, N$4, FALSE), 0)</f>
        <v>5644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959917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10544</v>
      </c>
      <c r="L1004" s="92">
        <f>IFERROR(VLOOKUP($E1004, V一般接種!$A:$G, L$4, FALSE), 0)</f>
        <v>971</v>
      </c>
      <c r="M1004" s="92">
        <f>IFERROR(VLOOKUP($E1004, V一般接種!$A:$G, M$4, FALSE), 0)</f>
        <v>2</v>
      </c>
      <c r="N1004" s="93">
        <f>IFERROR(VLOOKUP($E1004, V一般接種!$A:$G, N$4, FALSE), 0)</f>
        <v>5644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959917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10544</v>
      </c>
      <c r="L1005" s="92">
        <f>IFERROR(VLOOKUP($E1005, V一般接種!$A:$G, L$4, FALSE), 0)</f>
        <v>971</v>
      </c>
      <c r="M1005" s="92">
        <f>IFERROR(VLOOKUP($E1005, V一般接種!$A:$G, M$4, FALSE), 0)</f>
        <v>2</v>
      </c>
      <c r="N1005" s="93">
        <f>IFERROR(VLOOKUP($E1005, V一般接種!$A:$G, N$4, FALSE), 0)</f>
        <v>5644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959917</v>
      </c>
    </row>
    <row r="1006" spans="1:19" ht="17.7">
      <c r="A1006" s="49">
        <v>44631</v>
      </c>
      <c r="B1006" s="109">
        <f>IF(COUNTIF($A$7:$A1006, $A1006)&gt;1, 0, IF($E1006="","",G1006+H1006+K1006+L1006+O1006-Q1006))</f>
        <v>18129</v>
      </c>
      <c r="C1006" s="109">
        <f>IF(COUNTIF($A$7:$A1006, $A1006)&gt;1, 0, IF($E1006="", "", I1006+J1006+M1006+N1006+P1006-R1006))</f>
        <v>9673</v>
      </c>
      <c r="D1006" s="109">
        <f>IF(COUNTIF($A$7:$A1006, $A1006)&gt;1, 0, S1006)</f>
        <v>928596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17531</v>
      </c>
      <c r="L1006" s="92">
        <f>IFERROR(VLOOKUP($E1006, V一般接種!$A:$G, L$4, FALSE), 0)</f>
        <v>598</v>
      </c>
      <c r="M1006" s="92">
        <f>IFERROR(VLOOKUP($E1006, V一般接種!$A:$G, M$4, FALSE), 0)</f>
        <v>0</v>
      </c>
      <c r="N1006" s="93">
        <f>IFERROR(VLOOKUP($E1006, V一般接種!$A:$G, N$4, FALSE), 0)</f>
        <v>9673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928596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17531</v>
      </c>
      <c r="L1007" s="92">
        <f>IFERROR(VLOOKUP($E1007, V一般接種!$A:$G, L$4, FALSE), 0)</f>
        <v>598</v>
      </c>
      <c r="M1007" s="92">
        <f>IFERROR(VLOOKUP($E1007, V一般接種!$A:$G, M$4, FALSE), 0)</f>
        <v>0</v>
      </c>
      <c r="N1007" s="93">
        <f>IFERROR(VLOOKUP($E1007, V一般接種!$A:$G, N$4, FALSE), 0)</f>
        <v>9673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928596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17531</v>
      </c>
      <c r="L1008" s="92">
        <f>IFERROR(VLOOKUP($E1008, V一般接種!$A:$G, L$4, FALSE), 0)</f>
        <v>598</v>
      </c>
      <c r="M1008" s="92">
        <f>IFERROR(VLOOKUP($E1008, V一般接種!$A:$G, M$4, FALSE), 0)</f>
        <v>0</v>
      </c>
      <c r="N1008" s="93">
        <f>IFERROR(VLOOKUP($E1008, V一般接種!$A:$G, N$4, FALSE), 0)</f>
        <v>9673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928596</v>
      </c>
    </row>
    <row r="1009" spans="1:19" ht="17.7">
      <c r="A1009" s="49">
        <v>44632</v>
      </c>
      <c r="B1009" s="109">
        <f>IF(COUNTIF($A$7:$A1009, $A1009)&gt;1, 0, IF($E1009="","",G1009+H1009+K1009+L1009+O1009-Q1009))</f>
        <v>41388</v>
      </c>
      <c r="C1009" s="109">
        <f>IF(COUNTIF($A$7:$A1009, $A1009)&gt;1, 0, IF($E1009="", "", I1009+J1009+M1009+N1009+P1009-R1009))</f>
        <v>13533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40354</v>
      </c>
      <c r="L1009" s="92">
        <f>IFERROR(VLOOKUP($E1009, V一般接種!$A:$G, L$4, FALSE), 0)</f>
        <v>1034</v>
      </c>
      <c r="M1009" s="92">
        <f>IFERROR(VLOOKUP($E1009, V一般接種!$A:$G, M$4, FALSE), 0)</f>
        <v>1</v>
      </c>
      <c r="N1009" s="93">
        <f>IFERROR(VLOOKUP($E1009, V一般接種!$A:$G, N$4, FALSE), 0)</f>
        <v>13532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40354</v>
      </c>
      <c r="L1010" s="92">
        <f>IFERROR(VLOOKUP($E1010, V一般接種!$A:$G, L$4, FALSE), 0)</f>
        <v>1034</v>
      </c>
      <c r="M1010" s="92">
        <f>IFERROR(VLOOKUP($E1010, V一般接種!$A:$G, M$4, FALSE), 0)</f>
        <v>1</v>
      </c>
      <c r="N1010" s="93">
        <f>IFERROR(VLOOKUP($E1010, V一般接種!$A:$G, N$4, FALSE), 0)</f>
        <v>13532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40354</v>
      </c>
      <c r="L1011" s="92">
        <f>IFERROR(VLOOKUP($E1011, V一般接種!$A:$G, L$4, FALSE), 0)</f>
        <v>1034</v>
      </c>
      <c r="M1011" s="92">
        <f>IFERROR(VLOOKUP($E1011, V一般接種!$A:$G, M$4, FALSE), 0)</f>
        <v>1</v>
      </c>
      <c r="N1011" s="93">
        <f>IFERROR(VLOOKUP($E1011, V一般接種!$A:$G, N$4, FALSE), 0)</f>
        <v>13532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18349</v>
      </c>
      <c r="C1012" s="109">
        <f>IF(COUNTIF($A$7:$A1012, $A1012)&gt;1, 0, IF($E1012="", "", I1012+J1012+M1012+N1012+P1012-R1012))</f>
        <v>5983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17855</v>
      </c>
      <c r="L1012" s="92">
        <f>IFERROR(VLOOKUP($E1012, V一般接種!$A:$G, L$4, FALSE), 0)</f>
        <v>494</v>
      </c>
      <c r="M1012" s="92">
        <f>IFERROR(VLOOKUP($E1012, V一般接種!$A:$G, M$4, FALSE), 0)</f>
        <v>0</v>
      </c>
      <c r="N1012" s="93">
        <f>IFERROR(VLOOKUP($E1012, V一般接種!$A:$G, N$4, FALSE), 0)</f>
        <v>5983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17855</v>
      </c>
      <c r="L1013" s="92">
        <f>IFERROR(VLOOKUP($E1013, V一般接種!$A:$G, L$4, FALSE), 0)</f>
        <v>494</v>
      </c>
      <c r="M1013" s="92">
        <f>IFERROR(VLOOKUP($E1013, V一般接種!$A:$G, M$4, FALSE), 0)</f>
        <v>0</v>
      </c>
      <c r="N1013" s="93">
        <f>IFERROR(VLOOKUP($E1013, V一般接種!$A:$G, N$4, FALSE), 0)</f>
        <v>5983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17855</v>
      </c>
      <c r="L1014" s="92">
        <f>IFERROR(VLOOKUP($E1014, V一般接種!$A:$G, L$4, FALSE), 0)</f>
        <v>494</v>
      </c>
      <c r="M1014" s="92">
        <f>IFERROR(VLOOKUP($E1014, V一般接種!$A:$G, M$4, FALSE), 0)</f>
        <v>0</v>
      </c>
      <c r="N1014" s="93">
        <f>IFERROR(VLOOKUP($E1014, V一般接種!$A:$G, N$4, FALSE), 0)</f>
        <v>5983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10597</v>
      </c>
      <c r="C1015" s="109">
        <f>IF(COUNTIF($A$7:$A1015, $A1015)&gt;1, 0, IF($E1015="", "", I1015+J1015+M1015+N1015+P1015-R1015))</f>
        <v>3753</v>
      </c>
      <c r="D1015" s="109">
        <f>IF(COUNTIF($A$7:$A1015, $A1015)&gt;1, 0, S1015)</f>
        <v>2282166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10328</v>
      </c>
      <c r="L1015" s="92">
        <f>IFERROR(VLOOKUP($E1015, V一般接種!$A:$G, L$4, FALSE), 0)</f>
        <v>269</v>
      </c>
      <c r="M1015" s="92">
        <f>IFERROR(VLOOKUP($E1015, V一般接種!$A:$G, M$4, FALSE), 0)</f>
        <v>0</v>
      </c>
      <c r="N1015" s="93">
        <f>IFERROR(VLOOKUP($E1015, V一般接種!$A:$G, N$4, FALSE), 0)</f>
        <v>3753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2282166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10328</v>
      </c>
      <c r="L1016" s="92">
        <f>IFERROR(VLOOKUP($E1016, V一般接種!$A:$G, L$4, FALSE), 0)</f>
        <v>269</v>
      </c>
      <c r="M1016" s="92">
        <f>IFERROR(VLOOKUP($E1016, V一般接種!$A:$G, M$4, FALSE), 0)</f>
        <v>0</v>
      </c>
      <c r="N1016" s="93">
        <f>IFERROR(VLOOKUP($E1016, V一般接種!$A:$G, N$4, FALSE), 0)</f>
        <v>3753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2282166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10328</v>
      </c>
      <c r="L1017" s="92">
        <f>IFERROR(VLOOKUP($E1017, V一般接種!$A:$G, L$4, FALSE), 0)</f>
        <v>269</v>
      </c>
      <c r="M1017" s="92">
        <f>IFERROR(VLOOKUP($E1017, V一般接種!$A:$G, M$4, FALSE), 0)</f>
        <v>0</v>
      </c>
      <c r="N1017" s="93">
        <f>IFERROR(VLOOKUP($E1017, V一般接種!$A:$G, N$4, FALSE), 0)</f>
        <v>3753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2282166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1193393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1193393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1193393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1193393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46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TEXT(MAX(A3:A335)+1,"m月d日") &amp; "公表時点）"</f>
        <v>（3月15日公表時点）</v>
      </c>
    </row>
    <row r="3" spans="1:17">
      <c r="A3" s="170" t="s">
        <v>322</v>
      </c>
      <c r="B3" s="170" t="s">
        <v>296</v>
      </c>
      <c r="C3" s="170" t="s">
        <v>297</v>
      </c>
      <c r="D3" s="171" t="s">
        <v>323</v>
      </c>
      <c r="E3" s="171"/>
      <c r="F3" s="171"/>
      <c r="G3" s="171"/>
      <c r="H3" s="171"/>
      <c r="I3" s="171"/>
      <c r="J3" s="172" t="s">
        <v>377</v>
      </c>
      <c r="K3" s="172"/>
      <c r="L3" s="172"/>
      <c r="M3" s="172"/>
      <c r="N3" s="172"/>
      <c r="O3" s="172"/>
      <c r="P3" s="172" t="s">
        <v>378</v>
      </c>
      <c r="Q3" s="172"/>
    </row>
    <row r="4" spans="1:17">
      <c r="A4" s="170"/>
      <c r="B4" s="170"/>
      <c r="C4" s="170"/>
      <c r="D4" s="169" t="s">
        <v>298</v>
      </c>
      <c r="E4" s="169"/>
      <c r="F4" s="169"/>
      <c r="G4" s="169" t="s">
        <v>299</v>
      </c>
      <c r="H4" s="169"/>
      <c r="I4" s="169"/>
      <c r="J4" s="173" t="s">
        <v>298</v>
      </c>
      <c r="K4" s="173"/>
      <c r="L4" s="173"/>
      <c r="M4" s="173" t="s">
        <v>299</v>
      </c>
      <c r="N4" s="173"/>
      <c r="O4" s="173"/>
      <c r="P4" s="130" t="s">
        <v>298</v>
      </c>
      <c r="Q4" s="130" t="s">
        <v>299</v>
      </c>
    </row>
    <row r="5" spans="1:17">
      <c r="A5" s="170"/>
      <c r="B5" s="170"/>
      <c r="C5" s="170"/>
      <c r="D5" s="133" t="s">
        <v>300</v>
      </c>
      <c r="E5" s="133" t="s">
        <v>301</v>
      </c>
      <c r="F5" s="133" t="s">
        <v>345</v>
      </c>
      <c r="G5" s="133" t="s">
        <v>300</v>
      </c>
      <c r="H5" s="133" t="s">
        <v>301</v>
      </c>
      <c r="I5" s="133" t="s">
        <v>345</v>
      </c>
      <c r="J5" s="128" t="s">
        <v>300</v>
      </c>
      <c r="K5" s="128" t="s">
        <v>301</v>
      </c>
      <c r="L5" s="128" t="s">
        <v>345</v>
      </c>
      <c r="M5" s="128" t="s">
        <v>300</v>
      </c>
      <c r="N5" s="128" t="s">
        <v>301</v>
      </c>
      <c r="O5" s="128" t="s">
        <v>345</v>
      </c>
      <c r="P5" s="128" t="s">
        <v>300</v>
      </c>
      <c r="Q5" s="128" t="s">
        <v>300</v>
      </c>
    </row>
    <row r="6" spans="1:17">
      <c r="A6" s="168" t="s">
        <v>286</v>
      </c>
      <c r="B6" s="169"/>
      <c r="C6" s="112">
        <f ca="1">SUM(D6:I6)</f>
        <v>189998180</v>
      </c>
      <c r="D6" s="112">
        <f ca="1">SUM(OFFSET(D$6,1,0,MAX($A$6:$A343)-DATE(2021,4,12)+1,1))</f>
        <v>79202758</v>
      </c>
      <c r="E6" s="112">
        <f ca="1">SUM(OFFSET(E$6,1,0,MAX($A$6:$A343)-DATE(2021,4,12)+1,1))</f>
        <v>16141273</v>
      </c>
      <c r="F6" s="112">
        <f ca="1">SUM(OFFSET(F$6,1,0,MAX($A$6:$A343)-DATE(2021,4,12)+1,1))</f>
        <v>58413</v>
      </c>
      <c r="G6" s="112">
        <f ca="1">SUM(OFFSET(G$6,1,0,MAX($A$6:$A343)-DATE(2021,4,12)+1,1))</f>
        <v>78517625</v>
      </c>
      <c r="H6" s="112">
        <f ca="1">SUM(OFFSET(H$6,1,0,MAX($A$6:$A343)-DATE(2021,4,12)+1,1))</f>
        <v>16019913</v>
      </c>
      <c r="I6" s="112">
        <f ca="1">SUM(OFFSET(I$6,1,0,MAX($A$6:$A343)-DATE(2021,4,12)+1,1))</f>
        <v>58198</v>
      </c>
      <c r="J6" s="124">
        <f ca="1">SUM(OFFSET(J$6,1,0,MAX($A$6:$A343)-DATE(2021,4,12)+1,1))</f>
        <v>32208918</v>
      </c>
      <c r="K6" s="124">
        <f ca="1">SUM(OFFSET(K$6,1,0,MAX($A$6:$A343)-DATE(2021,4,12)+1,1))</f>
        <v>962360</v>
      </c>
      <c r="L6" s="124">
        <f ca="1">SUM(OFFSET(L$6,1,0,MAX($A$6:$A343)-DATE(2021,4,12)+1,1))</f>
        <v>3309</v>
      </c>
      <c r="M6" s="124">
        <f ca="1">SUM(OFFSET(M$6,1,0,MAX($A$6:$A343)-DATE(2021,4,12)+1,1))</f>
        <v>32099418</v>
      </c>
      <c r="N6" s="124">
        <f ca="1">SUM(OFFSET(N$6,1,0,MAX($A$6:$A343)-DATE(2021,4,12)+1,1))</f>
        <v>957264</v>
      </c>
      <c r="O6" s="124">
        <f ca="1">SUM(OFFSET(O$6,1,0,MAX($A$6:$A343)-DATE(2021,4,12)+1,1))</f>
        <v>3279</v>
      </c>
      <c r="P6" s="124">
        <f ca="1">SUM(OFFSET(P$6,1,0,MAX($A$6:$A343)-DATE(2021,4,12)+1,1))</f>
        <v>77766</v>
      </c>
      <c r="Q6" s="124">
        <f ca="1">SUM(OFFSET(Q$6,1,0,MAX($A$6:$A343)-DATE(2021,4,12)+1,1))</f>
        <v>0</v>
      </c>
    </row>
    <row r="7" spans="1:17">
      <c r="A7" s="131">
        <v>44634</v>
      </c>
      <c r="B7" s="135" t="str">
        <f t="shared" ref="B7:B70" si="0">"(" &amp; TEXT(A7,"aaa") &amp; ")"</f>
        <v>(月)</v>
      </c>
      <c r="C7" s="112">
        <f t="shared" ref="C7:C70" si="1">SUM(D7:I7)</f>
        <v>14663</v>
      </c>
      <c r="D7" s="112">
        <v>10328</v>
      </c>
      <c r="E7" s="112">
        <v>269</v>
      </c>
      <c r="F7" s="112">
        <v>0</v>
      </c>
      <c r="G7" s="112">
        <v>3753</v>
      </c>
      <c r="H7" s="112">
        <v>313</v>
      </c>
      <c r="I7" s="112">
        <v>0</v>
      </c>
      <c r="J7" s="124">
        <v>276</v>
      </c>
      <c r="K7" s="124">
        <v>44</v>
      </c>
      <c r="L7" s="124">
        <v>0</v>
      </c>
      <c r="M7" s="124">
        <v>475</v>
      </c>
      <c r="N7" s="124">
        <v>52</v>
      </c>
      <c r="O7" s="124">
        <v>0</v>
      </c>
      <c r="P7" s="124">
        <v>4740</v>
      </c>
      <c r="Q7" s="124">
        <v>0</v>
      </c>
    </row>
    <row r="8" spans="1:17">
      <c r="A8" s="131">
        <v>44633</v>
      </c>
      <c r="B8" s="135" t="str">
        <f t="shared" si="0"/>
        <v>(日)</v>
      </c>
      <c r="C8" s="112">
        <f t="shared" si="1"/>
        <v>25019</v>
      </c>
      <c r="D8" s="112">
        <v>17855</v>
      </c>
      <c r="E8" s="112">
        <v>494</v>
      </c>
      <c r="F8" s="112">
        <v>0</v>
      </c>
      <c r="G8" s="112">
        <v>5983</v>
      </c>
      <c r="H8" s="112">
        <v>686</v>
      </c>
      <c r="I8" s="112">
        <v>1</v>
      </c>
      <c r="J8" s="124">
        <v>280</v>
      </c>
      <c r="K8" s="124">
        <v>26</v>
      </c>
      <c r="L8" s="124">
        <v>0</v>
      </c>
      <c r="M8" s="124">
        <v>434</v>
      </c>
      <c r="N8" s="124">
        <v>77</v>
      </c>
      <c r="O8" s="124">
        <v>0</v>
      </c>
      <c r="P8" s="124">
        <v>12596</v>
      </c>
      <c r="Q8" s="124">
        <v>0</v>
      </c>
    </row>
    <row r="9" spans="1:17">
      <c r="A9" s="131">
        <v>44632</v>
      </c>
      <c r="B9" s="135" t="str">
        <f t="shared" si="0"/>
        <v>(土)</v>
      </c>
      <c r="C9" s="112">
        <f t="shared" si="1"/>
        <v>56352</v>
      </c>
      <c r="D9" s="112">
        <v>40354</v>
      </c>
      <c r="E9" s="112">
        <v>1034</v>
      </c>
      <c r="F9" s="112">
        <v>1</v>
      </c>
      <c r="G9" s="112">
        <v>13532</v>
      </c>
      <c r="H9" s="112">
        <v>1429</v>
      </c>
      <c r="I9" s="112">
        <v>2</v>
      </c>
      <c r="J9" s="124">
        <v>588</v>
      </c>
      <c r="K9" s="124">
        <v>73</v>
      </c>
      <c r="L9" s="124">
        <v>0</v>
      </c>
      <c r="M9" s="124">
        <v>739</v>
      </c>
      <c r="N9" s="124">
        <v>109</v>
      </c>
      <c r="O9" s="124">
        <v>0</v>
      </c>
      <c r="P9" s="124">
        <v>22569</v>
      </c>
      <c r="Q9" s="124">
        <v>0</v>
      </c>
    </row>
    <row r="10" spans="1:17">
      <c r="A10" s="131">
        <v>44631</v>
      </c>
      <c r="B10" s="135" t="str">
        <f t="shared" si="0"/>
        <v>(金)</v>
      </c>
      <c r="C10" s="112">
        <f t="shared" si="1"/>
        <v>28490</v>
      </c>
      <c r="D10" s="112">
        <v>17531</v>
      </c>
      <c r="E10" s="112">
        <v>598</v>
      </c>
      <c r="F10" s="112">
        <v>0</v>
      </c>
      <c r="G10" s="112">
        <v>9673</v>
      </c>
      <c r="H10" s="112">
        <v>687</v>
      </c>
      <c r="I10" s="112">
        <v>1</v>
      </c>
      <c r="J10" s="124">
        <v>449</v>
      </c>
      <c r="K10" s="124">
        <v>71</v>
      </c>
      <c r="L10" s="124">
        <v>0</v>
      </c>
      <c r="M10" s="124">
        <v>850</v>
      </c>
      <c r="N10" s="124">
        <v>77</v>
      </c>
      <c r="O10" s="124">
        <v>0</v>
      </c>
      <c r="P10" s="124">
        <v>8017</v>
      </c>
      <c r="Q10" s="124">
        <v>0</v>
      </c>
    </row>
    <row r="11" spans="1:17">
      <c r="A11" s="131">
        <v>44630</v>
      </c>
      <c r="B11" s="135" t="str">
        <f t="shared" si="0"/>
        <v>(木)</v>
      </c>
      <c r="C11" s="112">
        <f t="shared" si="1"/>
        <v>17775</v>
      </c>
      <c r="D11" s="112">
        <v>10544</v>
      </c>
      <c r="E11" s="112">
        <v>971</v>
      </c>
      <c r="F11" s="112">
        <v>2</v>
      </c>
      <c r="G11" s="112">
        <v>5644</v>
      </c>
      <c r="H11" s="112">
        <v>601</v>
      </c>
      <c r="I11" s="112">
        <v>13</v>
      </c>
      <c r="J11" s="124">
        <v>483</v>
      </c>
      <c r="K11" s="124">
        <v>142</v>
      </c>
      <c r="L11" s="124">
        <v>0</v>
      </c>
      <c r="M11" s="124">
        <v>663</v>
      </c>
      <c r="N11" s="124">
        <v>95</v>
      </c>
      <c r="O11" s="124">
        <v>2</v>
      </c>
      <c r="P11" s="124">
        <v>4845</v>
      </c>
      <c r="Q11" s="124">
        <v>0</v>
      </c>
    </row>
    <row r="12" spans="1:17">
      <c r="A12" s="131">
        <v>44629</v>
      </c>
      <c r="B12" s="135" t="str">
        <f t="shared" si="0"/>
        <v>(水)</v>
      </c>
      <c r="C12" s="112">
        <f t="shared" si="1"/>
        <v>17143</v>
      </c>
      <c r="D12" s="112">
        <v>10266</v>
      </c>
      <c r="E12" s="112">
        <v>565</v>
      </c>
      <c r="F12" s="112">
        <v>0</v>
      </c>
      <c r="G12" s="112">
        <v>5678</v>
      </c>
      <c r="H12" s="112">
        <v>631</v>
      </c>
      <c r="I12" s="112">
        <v>3</v>
      </c>
      <c r="J12" s="124">
        <v>563</v>
      </c>
      <c r="K12" s="124">
        <v>106</v>
      </c>
      <c r="L12" s="124">
        <v>0</v>
      </c>
      <c r="M12" s="124">
        <v>797</v>
      </c>
      <c r="N12" s="124">
        <v>86</v>
      </c>
      <c r="O12" s="124">
        <v>0</v>
      </c>
      <c r="P12" s="124">
        <v>4141</v>
      </c>
      <c r="Q12" s="124">
        <v>0</v>
      </c>
    </row>
    <row r="13" spans="1:17">
      <c r="A13" s="131">
        <v>44628</v>
      </c>
      <c r="B13" s="135" t="str">
        <f t="shared" si="0"/>
        <v>(火)</v>
      </c>
      <c r="C13" s="112">
        <f t="shared" si="1"/>
        <v>17796</v>
      </c>
      <c r="D13" s="112">
        <v>10522</v>
      </c>
      <c r="E13" s="112">
        <v>623</v>
      </c>
      <c r="F13" s="112">
        <v>1</v>
      </c>
      <c r="G13" s="112">
        <v>6101</v>
      </c>
      <c r="H13" s="112">
        <v>546</v>
      </c>
      <c r="I13" s="112">
        <v>3</v>
      </c>
      <c r="J13" s="124">
        <v>586</v>
      </c>
      <c r="K13" s="124">
        <v>104</v>
      </c>
      <c r="L13" s="124">
        <v>0</v>
      </c>
      <c r="M13" s="124">
        <v>838</v>
      </c>
      <c r="N13" s="124">
        <v>74</v>
      </c>
      <c r="O13" s="124">
        <v>1</v>
      </c>
      <c r="P13" s="124">
        <v>3908</v>
      </c>
      <c r="Q13" s="124">
        <v>0</v>
      </c>
    </row>
    <row r="14" spans="1:17">
      <c r="A14" s="131">
        <v>44627</v>
      </c>
      <c r="B14" s="135" t="str">
        <f t="shared" si="0"/>
        <v>(月)</v>
      </c>
      <c r="C14" s="112">
        <f t="shared" si="1"/>
        <v>16725</v>
      </c>
      <c r="D14" s="112">
        <v>9446</v>
      </c>
      <c r="E14" s="112">
        <v>740</v>
      </c>
      <c r="F14" s="112">
        <v>2</v>
      </c>
      <c r="G14" s="112">
        <v>5759</v>
      </c>
      <c r="H14" s="112">
        <v>766</v>
      </c>
      <c r="I14" s="112">
        <v>12</v>
      </c>
      <c r="J14" s="124">
        <v>643</v>
      </c>
      <c r="K14" s="124">
        <v>112</v>
      </c>
      <c r="L14" s="124">
        <v>0</v>
      </c>
      <c r="M14" s="124">
        <v>727</v>
      </c>
      <c r="N14" s="124">
        <v>118</v>
      </c>
      <c r="O14" s="124">
        <v>1</v>
      </c>
      <c r="P14" s="124">
        <v>2939</v>
      </c>
      <c r="Q14" s="124">
        <v>0</v>
      </c>
    </row>
    <row r="15" spans="1:17">
      <c r="A15" s="131">
        <v>44626</v>
      </c>
      <c r="B15" s="135" t="str">
        <f t="shared" si="0"/>
        <v>(日)</v>
      </c>
      <c r="C15" s="112">
        <f t="shared" si="1"/>
        <v>20537</v>
      </c>
      <c r="D15" s="112">
        <v>13431</v>
      </c>
      <c r="E15" s="112">
        <v>574</v>
      </c>
      <c r="F15" s="112">
        <v>0</v>
      </c>
      <c r="G15" s="112">
        <v>5847</v>
      </c>
      <c r="H15" s="112">
        <v>684</v>
      </c>
      <c r="I15" s="112">
        <v>1</v>
      </c>
      <c r="J15" s="124">
        <v>486</v>
      </c>
      <c r="K15" s="124">
        <v>34</v>
      </c>
      <c r="L15" s="124">
        <v>0</v>
      </c>
      <c r="M15" s="124">
        <v>448</v>
      </c>
      <c r="N15" s="124">
        <v>43</v>
      </c>
      <c r="O15" s="124">
        <v>0</v>
      </c>
      <c r="P15" s="124">
        <v>5715</v>
      </c>
      <c r="Q15" s="124">
        <v>0</v>
      </c>
    </row>
    <row r="16" spans="1:17">
      <c r="A16" s="131">
        <v>44625</v>
      </c>
      <c r="B16" s="135" t="str">
        <f t="shared" si="0"/>
        <v>(土)</v>
      </c>
      <c r="C16" s="112">
        <f t="shared" si="1"/>
        <v>42204</v>
      </c>
      <c r="D16" s="112">
        <v>23140</v>
      </c>
      <c r="E16" s="112">
        <v>1442</v>
      </c>
      <c r="F16" s="112">
        <v>2</v>
      </c>
      <c r="G16" s="112">
        <v>16213</v>
      </c>
      <c r="H16" s="112">
        <v>1404</v>
      </c>
      <c r="I16" s="112">
        <v>3</v>
      </c>
      <c r="J16" s="124">
        <v>932</v>
      </c>
      <c r="K16" s="124">
        <v>107</v>
      </c>
      <c r="L16" s="124">
        <v>0</v>
      </c>
      <c r="M16" s="124">
        <v>890</v>
      </c>
      <c r="N16" s="124">
        <v>66</v>
      </c>
      <c r="O16" s="124">
        <v>0</v>
      </c>
      <c r="P16" s="124">
        <v>6227</v>
      </c>
      <c r="Q16" s="124">
        <v>0</v>
      </c>
    </row>
    <row r="17" spans="1:17">
      <c r="A17" s="131">
        <v>44624</v>
      </c>
      <c r="B17" s="135" t="str">
        <f t="shared" si="0"/>
        <v>(金)</v>
      </c>
      <c r="C17" s="112">
        <f t="shared" si="1"/>
        <v>19569</v>
      </c>
      <c r="D17" s="112">
        <v>12083</v>
      </c>
      <c r="E17" s="112">
        <v>1000</v>
      </c>
      <c r="F17" s="112">
        <v>0</v>
      </c>
      <c r="G17" s="112">
        <v>5407</v>
      </c>
      <c r="H17" s="112">
        <v>1078</v>
      </c>
      <c r="I17" s="112">
        <v>1</v>
      </c>
      <c r="J17" s="124">
        <v>859</v>
      </c>
      <c r="K17" s="124">
        <v>95</v>
      </c>
      <c r="L17" s="124">
        <v>0</v>
      </c>
      <c r="M17" s="124">
        <v>518</v>
      </c>
      <c r="N17" s="124">
        <v>100</v>
      </c>
      <c r="O17" s="124">
        <v>0</v>
      </c>
      <c r="P17" s="124">
        <v>1284</v>
      </c>
      <c r="Q17" s="124">
        <v>0</v>
      </c>
    </row>
    <row r="18" spans="1:17">
      <c r="A18" s="131">
        <v>44623</v>
      </c>
      <c r="B18" s="135" t="str">
        <f t="shared" si="0"/>
        <v>(木)</v>
      </c>
      <c r="C18" s="112">
        <f t="shared" si="1"/>
        <v>13514</v>
      </c>
      <c r="D18" s="112">
        <v>5918</v>
      </c>
      <c r="E18" s="112">
        <v>856</v>
      </c>
      <c r="F18" s="112">
        <v>0</v>
      </c>
      <c r="G18" s="112">
        <v>6180</v>
      </c>
      <c r="H18" s="112">
        <v>556</v>
      </c>
      <c r="I18" s="112">
        <v>4</v>
      </c>
      <c r="J18" s="124">
        <v>640</v>
      </c>
      <c r="K18" s="124">
        <v>101</v>
      </c>
      <c r="L18" s="124">
        <v>0</v>
      </c>
      <c r="M18" s="124">
        <v>808</v>
      </c>
      <c r="N18" s="124">
        <v>79</v>
      </c>
      <c r="O18" s="124">
        <v>1</v>
      </c>
      <c r="P18" s="124">
        <v>265</v>
      </c>
      <c r="Q18" s="124">
        <v>0</v>
      </c>
    </row>
    <row r="19" spans="1:17">
      <c r="A19" s="131">
        <v>44622</v>
      </c>
      <c r="B19" s="135" t="str">
        <f t="shared" si="0"/>
        <v>(水)</v>
      </c>
      <c r="C19" s="112">
        <f t="shared" si="1"/>
        <v>14342</v>
      </c>
      <c r="D19" s="112">
        <v>5705</v>
      </c>
      <c r="E19" s="112">
        <v>767</v>
      </c>
      <c r="F19" s="112">
        <v>1</v>
      </c>
      <c r="G19" s="112">
        <v>6962</v>
      </c>
      <c r="H19" s="112">
        <v>904</v>
      </c>
      <c r="I19" s="112">
        <v>3</v>
      </c>
      <c r="J19" s="124">
        <v>745</v>
      </c>
      <c r="K19" s="124">
        <v>136</v>
      </c>
      <c r="L19" s="124">
        <v>1</v>
      </c>
      <c r="M19" s="124">
        <v>882</v>
      </c>
      <c r="N19" s="124">
        <v>88</v>
      </c>
      <c r="O19" s="124">
        <v>2</v>
      </c>
      <c r="P19" s="124">
        <v>169</v>
      </c>
      <c r="Q19" s="124">
        <v>0</v>
      </c>
    </row>
    <row r="20" spans="1:17">
      <c r="A20" s="131">
        <v>44621</v>
      </c>
      <c r="B20" s="135" t="str">
        <f t="shared" si="0"/>
        <v>(火)</v>
      </c>
      <c r="C20" s="112">
        <f t="shared" si="1"/>
        <v>15930</v>
      </c>
      <c r="D20" s="112">
        <v>6485</v>
      </c>
      <c r="E20" s="112">
        <v>1056</v>
      </c>
      <c r="F20" s="112">
        <v>0</v>
      </c>
      <c r="G20" s="112">
        <v>7433</v>
      </c>
      <c r="H20" s="112">
        <v>955</v>
      </c>
      <c r="I20" s="112">
        <v>1</v>
      </c>
      <c r="J20" s="124">
        <v>822</v>
      </c>
      <c r="K20" s="124">
        <v>137</v>
      </c>
      <c r="L20" s="124">
        <v>0</v>
      </c>
      <c r="M20" s="124">
        <v>910</v>
      </c>
      <c r="N20" s="124">
        <v>114</v>
      </c>
      <c r="O20" s="124">
        <v>0</v>
      </c>
      <c r="P20" s="124">
        <v>319</v>
      </c>
      <c r="Q20" s="124">
        <v>0</v>
      </c>
    </row>
    <row r="21" spans="1:17">
      <c r="A21" s="131">
        <v>44620</v>
      </c>
      <c r="B21" s="135" t="str">
        <f t="shared" si="0"/>
        <v>(月)</v>
      </c>
      <c r="C21" s="112">
        <f t="shared" si="1"/>
        <v>16612</v>
      </c>
      <c r="D21" s="112">
        <v>4388</v>
      </c>
      <c r="E21" s="112">
        <v>789</v>
      </c>
      <c r="F21" s="112">
        <v>1</v>
      </c>
      <c r="G21" s="112">
        <v>10678</v>
      </c>
      <c r="H21" s="112">
        <v>754</v>
      </c>
      <c r="I21" s="112">
        <v>2</v>
      </c>
      <c r="J21" s="124">
        <v>613</v>
      </c>
      <c r="K21" s="124">
        <v>123</v>
      </c>
      <c r="L21" s="124">
        <v>0</v>
      </c>
      <c r="M21" s="124">
        <v>1272</v>
      </c>
      <c r="N21" s="124">
        <v>103</v>
      </c>
      <c r="O21" s="124">
        <v>0</v>
      </c>
      <c r="P21" s="124">
        <v>32</v>
      </c>
      <c r="Q21" s="124">
        <v>0</v>
      </c>
    </row>
    <row r="22" spans="1:17">
      <c r="A22" s="131">
        <v>44619</v>
      </c>
      <c r="B22" s="135" t="str">
        <f t="shared" si="0"/>
        <v>(日)</v>
      </c>
      <c r="C22" s="112">
        <f t="shared" si="1"/>
        <v>17323</v>
      </c>
      <c r="D22" s="112">
        <v>5814</v>
      </c>
      <c r="E22" s="112">
        <v>1561</v>
      </c>
      <c r="F22" s="112">
        <v>0</v>
      </c>
      <c r="G22" s="112">
        <v>8947</v>
      </c>
      <c r="H22" s="112">
        <v>1001</v>
      </c>
      <c r="I22" s="112">
        <v>0</v>
      </c>
      <c r="J22" s="124">
        <v>422</v>
      </c>
      <c r="K22" s="124">
        <v>156</v>
      </c>
      <c r="L22" s="124">
        <v>0</v>
      </c>
      <c r="M22" s="124">
        <v>552</v>
      </c>
      <c r="N22" s="124">
        <v>143</v>
      </c>
      <c r="O22" s="124">
        <v>0</v>
      </c>
      <c r="P22" s="124">
        <v>0</v>
      </c>
      <c r="Q22" s="124">
        <v>0</v>
      </c>
    </row>
    <row r="23" spans="1:17">
      <c r="A23" s="131">
        <v>44618</v>
      </c>
      <c r="B23" s="135" t="str">
        <f t="shared" si="0"/>
        <v>(土)</v>
      </c>
      <c r="C23" s="112">
        <f t="shared" si="1"/>
        <v>41951</v>
      </c>
      <c r="D23" s="112">
        <v>14051</v>
      </c>
      <c r="E23" s="112">
        <v>2399</v>
      </c>
      <c r="F23" s="112">
        <v>2</v>
      </c>
      <c r="G23" s="112">
        <v>24029</v>
      </c>
      <c r="H23" s="112">
        <v>1466</v>
      </c>
      <c r="I23" s="112">
        <v>4</v>
      </c>
      <c r="J23" s="124">
        <v>803</v>
      </c>
      <c r="K23" s="124">
        <v>178</v>
      </c>
      <c r="L23" s="124">
        <v>0</v>
      </c>
      <c r="M23" s="124">
        <v>1278</v>
      </c>
      <c r="N23" s="124">
        <v>86</v>
      </c>
      <c r="O23" s="124">
        <v>2</v>
      </c>
      <c r="P23" s="124">
        <v>0</v>
      </c>
      <c r="Q23" s="124">
        <v>0</v>
      </c>
    </row>
    <row r="24" spans="1:17">
      <c r="A24" s="131">
        <v>44617</v>
      </c>
      <c r="B24" s="135" t="str">
        <f t="shared" si="0"/>
        <v>(金)</v>
      </c>
      <c r="C24" s="112">
        <f t="shared" si="1"/>
        <v>30678</v>
      </c>
      <c r="D24" s="112">
        <v>10181</v>
      </c>
      <c r="E24" s="112">
        <v>1302</v>
      </c>
      <c r="F24" s="112">
        <v>3</v>
      </c>
      <c r="G24" s="112">
        <v>17870</v>
      </c>
      <c r="H24" s="112">
        <v>1288</v>
      </c>
      <c r="I24" s="112">
        <v>34</v>
      </c>
      <c r="J24" s="124">
        <v>988</v>
      </c>
      <c r="K24" s="124">
        <v>166</v>
      </c>
      <c r="L24" s="124">
        <v>0</v>
      </c>
      <c r="M24" s="124">
        <v>1456</v>
      </c>
      <c r="N24" s="124">
        <v>110</v>
      </c>
      <c r="O24" s="124">
        <v>2</v>
      </c>
      <c r="P24" s="124">
        <v>0</v>
      </c>
      <c r="Q24" s="124">
        <v>0</v>
      </c>
    </row>
    <row r="25" spans="1:17">
      <c r="A25" s="131">
        <v>44616</v>
      </c>
      <c r="B25" s="135" t="str">
        <f t="shared" si="0"/>
        <v>(木)</v>
      </c>
      <c r="C25" s="112">
        <f t="shared" si="1"/>
        <v>17740</v>
      </c>
      <c r="D25" s="112">
        <v>6049</v>
      </c>
      <c r="E25" s="112">
        <v>1060</v>
      </c>
      <c r="F25" s="112">
        <v>5</v>
      </c>
      <c r="G25" s="112">
        <v>10022</v>
      </c>
      <c r="H25" s="112">
        <v>566</v>
      </c>
      <c r="I25" s="112">
        <v>38</v>
      </c>
      <c r="J25" s="124">
        <v>849</v>
      </c>
      <c r="K25" s="124">
        <v>152</v>
      </c>
      <c r="L25" s="124">
        <v>0</v>
      </c>
      <c r="M25" s="124">
        <v>1212</v>
      </c>
      <c r="N25" s="124">
        <v>80</v>
      </c>
      <c r="O25" s="124">
        <v>3</v>
      </c>
      <c r="P25" s="124">
        <v>0</v>
      </c>
      <c r="Q25" s="124">
        <v>0</v>
      </c>
    </row>
    <row r="26" spans="1:17">
      <c r="A26" s="131">
        <v>44615</v>
      </c>
      <c r="B26" s="135" t="str">
        <f t="shared" si="0"/>
        <v>(水)</v>
      </c>
      <c r="C26" s="112">
        <f t="shared" si="1"/>
        <v>4923</v>
      </c>
      <c r="D26" s="112">
        <v>1615</v>
      </c>
      <c r="E26" s="112">
        <v>771</v>
      </c>
      <c r="F26" s="112">
        <v>2</v>
      </c>
      <c r="G26" s="112">
        <v>1954</v>
      </c>
      <c r="H26" s="112">
        <v>581</v>
      </c>
      <c r="I26" s="112">
        <v>0</v>
      </c>
      <c r="J26" s="124">
        <v>163</v>
      </c>
      <c r="K26" s="124">
        <v>64</v>
      </c>
      <c r="L26" s="124">
        <v>0</v>
      </c>
      <c r="M26" s="124">
        <v>208</v>
      </c>
      <c r="N26" s="124">
        <v>29</v>
      </c>
      <c r="O26" s="124">
        <v>0</v>
      </c>
      <c r="P26" s="124">
        <v>0</v>
      </c>
      <c r="Q26" s="124">
        <v>0</v>
      </c>
    </row>
    <row r="27" spans="1:17">
      <c r="A27" s="131">
        <v>44614</v>
      </c>
      <c r="B27" s="135" t="str">
        <f t="shared" si="0"/>
        <v>(火)</v>
      </c>
      <c r="C27" s="112">
        <f t="shared" si="1"/>
        <v>20900</v>
      </c>
      <c r="D27" s="112">
        <v>7508</v>
      </c>
      <c r="E27" s="112">
        <v>832</v>
      </c>
      <c r="F27" s="112">
        <v>11</v>
      </c>
      <c r="G27" s="112">
        <v>12079</v>
      </c>
      <c r="H27" s="112">
        <v>456</v>
      </c>
      <c r="I27" s="112">
        <v>14</v>
      </c>
      <c r="J27" s="124">
        <v>946</v>
      </c>
      <c r="K27" s="124">
        <v>158</v>
      </c>
      <c r="L27" s="124">
        <v>3</v>
      </c>
      <c r="M27" s="124">
        <v>1319</v>
      </c>
      <c r="N27" s="124">
        <v>61</v>
      </c>
      <c r="O27" s="124">
        <v>1</v>
      </c>
      <c r="P27" s="124">
        <v>0</v>
      </c>
      <c r="Q27" s="124">
        <v>0</v>
      </c>
    </row>
    <row r="28" spans="1:17">
      <c r="A28" s="131">
        <v>44613</v>
      </c>
      <c r="B28" s="135" t="str">
        <f t="shared" si="0"/>
        <v>(月)</v>
      </c>
      <c r="C28" s="112">
        <f t="shared" si="1"/>
        <v>16795</v>
      </c>
      <c r="D28" s="112">
        <v>6640</v>
      </c>
      <c r="E28" s="112">
        <v>728</v>
      </c>
      <c r="F28" s="112">
        <v>1</v>
      </c>
      <c r="G28" s="112">
        <v>9006</v>
      </c>
      <c r="H28" s="112">
        <v>418</v>
      </c>
      <c r="I28" s="112">
        <v>2</v>
      </c>
      <c r="J28" s="124">
        <v>894</v>
      </c>
      <c r="K28" s="124">
        <v>115</v>
      </c>
      <c r="L28" s="124">
        <v>0</v>
      </c>
      <c r="M28" s="124">
        <v>923</v>
      </c>
      <c r="N28" s="124">
        <v>57</v>
      </c>
      <c r="O28" s="124">
        <v>0</v>
      </c>
      <c r="P28" s="124">
        <v>0</v>
      </c>
      <c r="Q28" s="124">
        <v>0</v>
      </c>
    </row>
    <row r="29" spans="1:17">
      <c r="A29" s="131">
        <v>44612</v>
      </c>
      <c r="B29" s="135" t="str">
        <f t="shared" si="0"/>
        <v>(日)</v>
      </c>
      <c r="C29" s="112">
        <f t="shared" si="1"/>
        <v>17308</v>
      </c>
      <c r="D29" s="112">
        <v>7062</v>
      </c>
      <c r="E29" s="112">
        <v>1452</v>
      </c>
      <c r="F29" s="112">
        <v>1</v>
      </c>
      <c r="G29" s="112">
        <v>8412</v>
      </c>
      <c r="H29" s="112">
        <v>375</v>
      </c>
      <c r="I29" s="112">
        <v>6</v>
      </c>
      <c r="J29" s="124">
        <v>482</v>
      </c>
      <c r="K29" s="124">
        <v>107</v>
      </c>
      <c r="L29" s="124">
        <v>0</v>
      </c>
      <c r="M29" s="124">
        <v>496</v>
      </c>
      <c r="N29" s="124">
        <v>26</v>
      </c>
      <c r="O29" s="124">
        <v>2</v>
      </c>
      <c r="P29" s="124">
        <v>0</v>
      </c>
      <c r="Q29" s="124">
        <v>0</v>
      </c>
    </row>
    <row r="30" spans="1:17">
      <c r="A30" s="131">
        <v>44611</v>
      </c>
      <c r="B30" s="135" t="str">
        <f t="shared" si="0"/>
        <v>(土)</v>
      </c>
      <c r="C30" s="112">
        <f t="shared" si="1"/>
        <v>45025</v>
      </c>
      <c r="D30" s="112">
        <v>18476</v>
      </c>
      <c r="E30" s="112">
        <v>1346</v>
      </c>
      <c r="F30" s="112">
        <v>3</v>
      </c>
      <c r="G30" s="112">
        <v>24102</v>
      </c>
      <c r="H30" s="112">
        <v>1092</v>
      </c>
      <c r="I30" s="112">
        <v>6</v>
      </c>
      <c r="J30" s="124">
        <v>960</v>
      </c>
      <c r="K30" s="124">
        <v>114</v>
      </c>
      <c r="L30" s="124">
        <v>0</v>
      </c>
      <c r="M30" s="124">
        <v>1125</v>
      </c>
      <c r="N30" s="124">
        <v>64</v>
      </c>
      <c r="O30" s="124">
        <v>1</v>
      </c>
      <c r="P30" s="124">
        <v>0</v>
      </c>
      <c r="Q30" s="124">
        <v>0</v>
      </c>
    </row>
    <row r="31" spans="1:17">
      <c r="A31" s="131">
        <v>44610</v>
      </c>
      <c r="B31" s="135" t="str">
        <f t="shared" si="0"/>
        <v>(金)</v>
      </c>
      <c r="C31" s="112">
        <f t="shared" si="1"/>
        <v>34164</v>
      </c>
      <c r="D31" s="112">
        <v>13423</v>
      </c>
      <c r="E31" s="112">
        <v>1587</v>
      </c>
      <c r="F31" s="112">
        <v>0</v>
      </c>
      <c r="G31" s="112">
        <v>18273</v>
      </c>
      <c r="H31" s="112">
        <v>872</v>
      </c>
      <c r="I31" s="112">
        <v>9</v>
      </c>
      <c r="J31" s="124">
        <v>1106</v>
      </c>
      <c r="K31" s="124">
        <v>186</v>
      </c>
      <c r="L31" s="124">
        <v>0</v>
      </c>
      <c r="M31" s="124">
        <v>1388</v>
      </c>
      <c r="N31" s="124">
        <v>61</v>
      </c>
      <c r="O31" s="124">
        <v>1</v>
      </c>
      <c r="P31" s="124">
        <v>0</v>
      </c>
      <c r="Q31" s="124">
        <v>0</v>
      </c>
    </row>
    <row r="32" spans="1:17">
      <c r="A32" s="131">
        <v>44609</v>
      </c>
      <c r="B32" s="135" t="str">
        <f t="shared" si="0"/>
        <v>(木)</v>
      </c>
      <c r="C32" s="112">
        <f t="shared" si="1"/>
        <v>17067</v>
      </c>
      <c r="D32" s="112">
        <v>7475</v>
      </c>
      <c r="E32" s="112">
        <v>749</v>
      </c>
      <c r="F32" s="112">
        <v>5</v>
      </c>
      <c r="G32" s="112">
        <v>8394</v>
      </c>
      <c r="H32" s="112">
        <v>433</v>
      </c>
      <c r="I32" s="112">
        <v>11</v>
      </c>
      <c r="J32" s="124">
        <v>894</v>
      </c>
      <c r="K32" s="124">
        <v>144</v>
      </c>
      <c r="L32" s="124">
        <v>1</v>
      </c>
      <c r="M32" s="124">
        <v>913</v>
      </c>
      <c r="N32" s="124">
        <v>65</v>
      </c>
      <c r="O32" s="124">
        <v>2</v>
      </c>
      <c r="P32" s="124">
        <v>0</v>
      </c>
      <c r="Q32" s="124">
        <v>0</v>
      </c>
    </row>
    <row r="33" spans="1:17">
      <c r="A33" s="131">
        <v>44608</v>
      </c>
      <c r="B33" s="135" t="str">
        <f t="shared" si="0"/>
        <v>(水)</v>
      </c>
      <c r="C33" s="112">
        <f t="shared" si="1"/>
        <v>18040</v>
      </c>
      <c r="D33" s="112">
        <v>7690</v>
      </c>
      <c r="E33" s="112">
        <v>1099</v>
      </c>
      <c r="F33" s="112">
        <v>1</v>
      </c>
      <c r="G33" s="112">
        <v>8871</v>
      </c>
      <c r="H33" s="112">
        <v>376</v>
      </c>
      <c r="I33" s="112">
        <v>3</v>
      </c>
      <c r="J33" s="124">
        <v>937</v>
      </c>
      <c r="K33" s="124">
        <v>154</v>
      </c>
      <c r="L33" s="124">
        <v>0</v>
      </c>
      <c r="M33" s="124">
        <v>930</v>
      </c>
      <c r="N33" s="124">
        <v>40</v>
      </c>
      <c r="O33" s="124">
        <v>0</v>
      </c>
      <c r="P33" s="124">
        <v>0</v>
      </c>
      <c r="Q33" s="124">
        <v>0</v>
      </c>
    </row>
    <row r="34" spans="1:17">
      <c r="A34" s="131">
        <v>44607</v>
      </c>
      <c r="B34" s="135" t="str">
        <f t="shared" si="0"/>
        <v>(火)</v>
      </c>
      <c r="C34" s="112">
        <f t="shared" si="1"/>
        <v>19655</v>
      </c>
      <c r="D34" s="112">
        <v>7984</v>
      </c>
      <c r="E34" s="112">
        <v>1040</v>
      </c>
      <c r="F34" s="112">
        <v>6</v>
      </c>
      <c r="G34" s="112">
        <v>10182</v>
      </c>
      <c r="H34" s="112">
        <v>423</v>
      </c>
      <c r="I34" s="112">
        <v>20</v>
      </c>
      <c r="J34" s="124">
        <v>1029</v>
      </c>
      <c r="K34" s="124">
        <v>158</v>
      </c>
      <c r="L34" s="124">
        <v>0</v>
      </c>
      <c r="M34" s="124">
        <v>1031</v>
      </c>
      <c r="N34" s="124">
        <v>61</v>
      </c>
      <c r="O34" s="124">
        <v>3</v>
      </c>
      <c r="P34" s="124">
        <v>0</v>
      </c>
      <c r="Q34" s="124">
        <v>0</v>
      </c>
    </row>
    <row r="35" spans="1:17">
      <c r="A35" s="131">
        <v>44606</v>
      </c>
      <c r="B35" s="135" t="str">
        <f t="shared" si="0"/>
        <v>(月)</v>
      </c>
      <c r="C35" s="112">
        <f t="shared" si="1"/>
        <v>17938</v>
      </c>
      <c r="D35" s="112">
        <v>7075</v>
      </c>
      <c r="E35" s="112">
        <v>710</v>
      </c>
      <c r="F35" s="112">
        <v>0</v>
      </c>
      <c r="G35" s="112">
        <v>9823</v>
      </c>
      <c r="H35" s="112">
        <v>329</v>
      </c>
      <c r="I35" s="112">
        <v>1</v>
      </c>
      <c r="J35" s="124">
        <v>880</v>
      </c>
      <c r="K35" s="124">
        <v>136</v>
      </c>
      <c r="L35" s="124">
        <v>0</v>
      </c>
      <c r="M35" s="124">
        <v>966</v>
      </c>
      <c r="N35" s="124">
        <v>37</v>
      </c>
      <c r="O35" s="124">
        <v>0</v>
      </c>
      <c r="P35" s="124">
        <v>0</v>
      </c>
      <c r="Q35" s="124">
        <v>0</v>
      </c>
    </row>
    <row r="36" spans="1:17">
      <c r="A36" s="131">
        <v>44605</v>
      </c>
      <c r="B36" s="135" t="str">
        <f t="shared" si="0"/>
        <v>(日)</v>
      </c>
      <c r="C36" s="112">
        <f t="shared" si="1"/>
        <v>16579</v>
      </c>
      <c r="D36" s="112">
        <v>6285</v>
      </c>
      <c r="E36" s="112">
        <v>1062</v>
      </c>
      <c r="F36" s="112">
        <v>0</v>
      </c>
      <c r="G36" s="112">
        <v>8573</v>
      </c>
      <c r="H36" s="112">
        <v>659</v>
      </c>
      <c r="I36" s="112">
        <v>0</v>
      </c>
      <c r="J36" s="124">
        <v>436</v>
      </c>
      <c r="K36" s="124">
        <v>100</v>
      </c>
      <c r="L36" s="124">
        <v>0</v>
      </c>
      <c r="M36" s="124">
        <v>505</v>
      </c>
      <c r="N36" s="124">
        <v>37</v>
      </c>
      <c r="O36" s="124">
        <v>0</v>
      </c>
      <c r="P36" s="124">
        <v>0</v>
      </c>
      <c r="Q36" s="124">
        <v>0</v>
      </c>
    </row>
    <row r="37" spans="1:17">
      <c r="A37" s="131">
        <v>44604</v>
      </c>
      <c r="B37" s="135" t="str">
        <f t="shared" si="0"/>
        <v>(土)</v>
      </c>
      <c r="C37" s="112">
        <f t="shared" si="1"/>
        <v>43528</v>
      </c>
      <c r="D37" s="112">
        <v>16015</v>
      </c>
      <c r="E37" s="112">
        <v>1670</v>
      </c>
      <c r="F37" s="112">
        <v>2</v>
      </c>
      <c r="G37" s="112">
        <v>24772</v>
      </c>
      <c r="H37" s="112">
        <v>1057</v>
      </c>
      <c r="I37" s="112">
        <v>12</v>
      </c>
      <c r="J37" s="124">
        <v>758</v>
      </c>
      <c r="K37" s="124">
        <v>132</v>
      </c>
      <c r="L37" s="124">
        <v>0</v>
      </c>
      <c r="M37" s="124">
        <v>1146</v>
      </c>
      <c r="N37" s="124">
        <v>73</v>
      </c>
      <c r="O37" s="124">
        <v>2</v>
      </c>
      <c r="P37" s="124">
        <v>0</v>
      </c>
      <c r="Q37" s="124">
        <v>0</v>
      </c>
    </row>
    <row r="38" spans="1:17">
      <c r="A38" s="131">
        <v>44603</v>
      </c>
      <c r="B38" s="135" t="str">
        <f t="shared" si="0"/>
        <v>(金)</v>
      </c>
      <c r="C38" s="112">
        <f t="shared" si="1"/>
        <v>7319</v>
      </c>
      <c r="D38" s="112">
        <v>3466</v>
      </c>
      <c r="E38" s="112">
        <v>764</v>
      </c>
      <c r="F38" s="112">
        <v>1</v>
      </c>
      <c r="G38" s="112">
        <v>2683</v>
      </c>
      <c r="H38" s="112">
        <v>405</v>
      </c>
      <c r="I38" s="112">
        <v>0</v>
      </c>
      <c r="J38" s="124">
        <v>168</v>
      </c>
      <c r="K38" s="124">
        <v>45</v>
      </c>
      <c r="L38" s="124">
        <v>0</v>
      </c>
      <c r="M38" s="124">
        <v>151</v>
      </c>
      <c r="N38" s="124">
        <v>27</v>
      </c>
      <c r="O38" s="124">
        <v>0</v>
      </c>
      <c r="P38" s="124">
        <v>0</v>
      </c>
      <c r="Q38" s="124">
        <v>0</v>
      </c>
    </row>
    <row r="39" spans="1:17">
      <c r="A39" s="131">
        <v>44602</v>
      </c>
      <c r="B39" s="135" t="str">
        <f t="shared" si="0"/>
        <v>(木)</v>
      </c>
      <c r="C39" s="112">
        <f t="shared" si="1"/>
        <v>18928</v>
      </c>
      <c r="D39" s="112">
        <v>7920</v>
      </c>
      <c r="E39" s="112">
        <v>710</v>
      </c>
      <c r="F39" s="112">
        <v>14</v>
      </c>
      <c r="G39" s="112">
        <v>9919</v>
      </c>
      <c r="H39" s="112">
        <v>353</v>
      </c>
      <c r="I39" s="112">
        <v>12</v>
      </c>
      <c r="J39" s="124">
        <v>858</v>
      </c>
      <c r="K39" s="124">
        <v>116</v>
      </c>
      <c r="L39" s="124">
        <v>0</v>
      </c>
      <c r="M39" s="124">
        <v>872</v>
      </c>
      <c r="N39" s="124">
        <v>67</v>
      </c>
      <c r="O39" s="124">
        <v>1</v>
      </c>
      <c r="P39" s="124">
        <v>0</v>
      </c>
      <c r="Q39" s="124">
        <v>0</v>
      </c>
    </row>
    <row r="40" spans="1:17">
      <c r="A40" s="131">
        <v>44601</v>
      </c>
      <c r="B40" s="135" t="str">
        <f t="shared" si="0"/>
        <v>(水)</v>
      </c>
      <c r="C40" s="112">
        <f t="shared" si="1"/>
        <v>18691</v>
      </c>
      <c r="D40" s="112">
        <v>8293</v>
      </c>
      <c r="E40" s="112">
        <v>835</v>
      </c>
      <c r="F40" s="112">
        <v>2</v>
      </c>
      <c r="G40" s="112">
        <v>9155</v>
      </c>
      <c r="H40" s="112">
        <v>404</v>
      </c>
      <c r="I40" s="112">
        <v>2</v>
      </c>
      <c r="J40" s="124">
        <v>917</v>
      </c>
      <c r="K40" s="124">
        <v>120</v>
      </c>
      <c r="L40" s="124">
        <v>0</v>
      </c>
      <c r="M40" s="124">
        <v>834</v>
      </c>
      <c r="N40" s="124">
        <v>53</v>
      </c>
      <c r="O40" s="124">
        <v>0</v>
      </c>
      <c r="P40" s="124">
        <v>0</v>
      </c>
      <c r="Q40" s="124">
        <v>0</v>
      </c>
    </row>
    <row r="41" spans="1:17">
      <c r="A41" s="131">
        <v>44600</v>
      </c>
      <c r="B41" s="135" t="str">
        <f t="shared" si="0"/>
        <v>(火)</v>
      </c>
      <c r="C41" s="112">
        <f t="shared" si="1"/>
        <v>19995</v>
      </c>
      <c r="D41" s="112">
        <v>8798</v>
      </c>
      <c r="E41" s="112">
        <v>716</v>
      </c>
      <c r="F41" s="112">
        <v>6</v>
      </c>
      <c r="G41" s="112">
        <v>10032</v>
      </c>
      <c r="H41" s="112">
        <v>412</v>
      </c>
      <c r="I41" s="112">
        <v>31</v>
      </c>
      <c r="J41" s="124">
        <v>960</v>
      </c>
      <c r="K41" s="124">
        <v>100</v>
      </c>
      <c r="L41" s="124">
        <v>1</v>
      </c>
      <c r="M41" s="124">
        <v>949</v>
      </c>
      <c r="N41" s="124">
        <v>60</v>
      </c>
      <c r="O41" s="124">
        <v>6</v>
      </c>
      <c r="P41" s="124">
        <v>0</v>
      </c>
      <c r="Q41" s="124">
        <v>0</v>
      </c>
    </row>
    <row r="42" spans="1:17">
      <c r="A42" s="131">
        <v>44599</v>
      </c>
      <c r="B42" s="135" t="str">
        <f t="shared" si="0"/>
        <v>(月)</v>
      </c>
      <c r="C42" s="112">
        <f t="shared" si="1"/>
        <v>20898</v>
      </c>
      <c r="D42" s="112">
        <v>10574</v>
      </c>
      <c r="E42" s="112">
        <v>904</v>
      </c>
      <c r="F42" s="112">
        <v>10</v>
      </c>
      <c r="G42" s="112">
        <v>9224</v>
      </c>
      <c r="H42" s="112">
        <v>177</v>
      </c>
      <c r="I42" s="112">
        <v>9</v>
      </c>
      <c r="J42" s="124">
        <v>1117</v>
      </c>
      <c r="K42" s="124">
        <v>125</v>
      </c>
      <c r="L42" s="124">
        <v>1</v>
      </c>
      <c r="M42" s="124">
        <v>830</v>
      </c>
      <c r="N42" s="124">
        <v>32</v>
      </c>
      <c r="O42" s="124">
        <v>2</v>
      </c>
      <c r="P42" s="124">
        <v>0</v>
      </c>
      <c r="Q42" s="124">
        <v>0</v>
      </c>
    </row>
    <row r="43" spans="1:17">
      <c r="A43" s="131">
        <v>44598</v>
      </c>
      <c r="B43" s="135" t="str">
        <f t="shared" si="0"/>
        <v>(日)</v>
      </c>
      <c r="C43" s="112">
        <f t="shared" si="1"/>
        <v>18927</v>
      </c>
      <c r="D43" s="112">
        <v>8458</v>
      </c>
      <c r="E43" s="112">
        <v>779</v>
      </c>
      <c r="F43" s="112">
        <v>0</v>
      </c>
      <c r="G43" s="112">
        <v>9356</v>
      </c>
      <c r="H43" s="112">
        <v>334</v>
      </c>
      <c r="I43" s="112">
        <v>0</v>
      </c>
      <c r="J43" s="124">
        <v>456</v>
      </c>
      <c r="K43" s="124">
        <v>49</v>
      </c>
      <c r="L43" s="124">
        <v>0</v>
      </c>
      <c r="M43" s="124">
        <v>557</v>
      </c>
      <c r="N43" s="124">
        <v>18</v>
      </c>
      <c r="O43" s="124">
        <v>0</v>
      </c>
      <c r="P43" s="124">
        <v>0</v>
      </c>
      <c r="Q43" s="124">
        <v>0</v>
      </c>
    </row>
    <row r="44" spans="1:17">
      <c r="A44" s="131">
        <v>44597</v>
      </c>
      <c r="B44" s="135" t="str">
        <f t="shared" si="0"/>
        <v>(土)</v>
      </c>
      <c r="C44" s="112">
        <f t="shared" si="1"/>
        <v>48796</v>
      </c>
      <c r="D44" s="112">
        <v>23520</v>
      </c>
      <c r="E44" s="112">
        <v>1420</v>
      </c>
      <c r="F44" s="112">
        <v>0</v>
      </c>
      <c r="G44" s="112">
        <v>23380</v>
      </c>
      <c r="H44" s="112">
        <v>473</v>
      </c>
      <c r="I44" s="112">
        <v>3</v>
      </c>
      <c r="J44" s="124">
        <v>1082</v>
      </c>
      <c r="K44" s="124">
        <v>64</v>
      </c>
      <c r="L44" s="124">
        <v>0</v>
      </c>
      <c r="M44" s="124">
        <v>1115</v>
      </c>
      <c r="N44" s="124">
        <v>33</v>
      </c>
      <c r="O44" s="124">
        <v>2</v>
      </c>
      <c r="P44" s="124">
        <v>0</v>
      </c>
      <c r="Q44" s="124">
        <v>0</v>
      </c>
    </row>
    <row r="45" spans="1:17">
      <c r="A45" s="131">
        <v>44596</v>
      </c>
      <c r="B45" s="135" t="str">
        <f t="shared" si="0"/>
        <v>(金)</v>
      </c>
      <c r="C45" s="112">
        <f t="shared" si="1"/>
        <v>33891</v>
      </c>
      <c r="D45" s="112">
        <v>16987</v>
      </c>
      <c r="E45" s="112">
        <v>1311</v>
      </c>
      <c r="F45" s="112">
        <v>2</v>
      </c>
      <c r="G45" s="112">
        <v>15236</v>
      </c>
      <c r="H45" s="112">
        <v>349</v>
      </c>
      <c r="I45" s="112">
        <v>6</v>
      </c>
      <c r="J45" s="124">
        <v>1128</v>
      </c>
      <c r="K45" s="124">
        <v>113</v>
      </c>
      <c r="L45" s="124">
        <v>0</v>
      </c>
      <c r="M45" s="124">
        <v>1072</v>
      </c>
      <c r="N45" s="124">
        <v>44</v>
      </c>
      <c r="O45" s="124">
        <v>0</v>
      </c>
      <c r="P45" s="124">
        <v>0</v>
      </c>
      <c r="Q45" s="124">
        <v>0</v>
      </c>
    </row>
    <row r="46" spans="1:17">
      <c r="A46" s="131">
        <v>44595</v>
      </c>
      <c r="B46" s="135" t="str">
        <f t="shared" si="0"/>
        <v>(木)</v>
      </c>
      <c r="C46" s="112">
        <f t="shared" si="1"/>
        <v>16751</v>
      </c>
      <c r="D46" s="112">
        <v>8820</v>
      </c>
      <c r="E46" s="112">
        <v>571</v>
      </c>
      <c r="F46" s="112">
        <v>3</v>
      </c>
      <c r="G46" s="112">
        <v>7166</v>
      </c>
      <c r="H46" s="112">
        <v>187</v>
      </c>
      <c r="I46" s="112">
        <v>4</v>
      </c>
      <c r="J46" s="124">
        <v>924</v>
      </c>
      <c r="K46" s="124">
        <v>69</v>
      </c>
      <c r="L46" s="124">
        <v>0</v>
      </c>
      <c r="M46" s="124">
        <v>685</v>
      </c>
      <c r="N46" s="124">
        <v>17</v>
      </c>
      <c r="O46" s="124">
        <v>0</v>
      </c>
      <c r="P46" s="124">
        <v>0</v>
      </c>
      <c r="Q46" s="124">
        <v>0</v>
      </c>
    </row>
    <row r="47" spans="1:17">
      <c r="A47" s="131">
        <v>44594</v>
      </c>
      <c r="B47" s="135" t="str">
        <f t="shared" si="0"/>
        <v>(水)</v>
      </c>
      <c r="C47" s="112">
        <f t="shared" si="1"/>
        <v>14417</v>
      </c>
      <c r="D47" s="112">
        <v>6061</v>
      </c>
      <c r="E47" s="112">
        <v>909</v>
      </c>
      <c r="F47" s="112">
        <v>5</v>
      </c>
      <c r="G47" s="112">
        <v>7323</v>
      </c>
      <c r="H47" s="112">
        <v>116</v>
      </c>
      <c r="I47" s="112">
        <v>3</v>
      </c>
      <c r="J47" s="124">
        <v>652</v>
      </c>
      <c r="K47" s="124">
        <v>78</v>
      </c>
      <c r="L47" s="124">
        <v>1</v>
      </c>
      <c r="M47" s="124">
        <v>771</v>
      </c>
      <c r="N47" s="124">
        <v>22</v>
      </c>
      <c r="O47" s="124">
        <v>0</v>
      </c>
      <c r="P47" s="124">
        <v>0</v>
      </c>
      <c r="Q47" s="124">
        <v>0</v>
      </c>
    </row>
    <row r="48" spans="1:17">
      <c r="A48" s="131">
        <v>44593</v>
      </c>
      <c r="B48" s="135" t="str">
        <f t="shared" si="0"/>
        <v>(火)</v>
      </c>
      <c r="C48" s="112">
        <f t="shared" si="1"/>
        <v>19398</v>
      </c>
      <c r="D48" s="112">
        <v>11074</v>
      </c>
      <c r="E48" s="112">
        <v>1061</v>
      </c>
      <c r="F48" s="112">
        <v>5</v>
      </c>
      <c r="G48" s="112">
        <v>7047</v>
      </c>
      <c r="H48" s="112">
        <v>190</v>
      </c>
      <c r="I48" s="112">
        <v>21</v>
      </c>
      <c r="J48" s="124">
        <v>1103</v>
      </c>
      <c r="K48" s="124">
        <v>113</v>
      </c>
      <c r="L48" s="124">
        <v>0</v>
      </c>
      <c r="M48" s="124">
        <v>679</v>
      </c>
      <c r="N48" s="124">
        <v>22</v>
      </c>
      <c r="O48" s="124">
        <v>2</v>
      </c>
      <c r="P48" s="124">
        <v>0</v>
      </c>
      <c r="Q48" s="124">
        <v>0</v>
      </c>
    </row>
    <row r="49" spans="1:17">
      <c r="A49" s="131">
        <v>44592</v>
      </c>
      <c r="B49" s="135" t="str">
        <f t="shared" si="0"/>
        <v>(月)</v>
      </c>
      <c r="C49" s="112">
        <f t="shared" si="1"/>
        <v>12204</v>
      </c>
      <c r="D49" s="112">
        <v>8858</v>
      </c>
      <c r="E49" s="112">
        <v>542</v>
      </c>
      <c r="F49" s="112">
        <v>0</v>
      </c>
      <c r="G49" s="112">
        <v>2742</v>
      </c>
      <c r="H49" s="112">
        <v>61</v>
      </c>
      <c r="I49" s="112">
        <v>1</v>
      </c>
      <c r="J49" s="124">
        <v>712</v>
      </c>
      <c r="K49" s="124">
        <v>61</v>
      </c>
      <c r="L49" s="124">
        <v>0</v>
      </c>
      <c r="M49" s="124">
        <v>297</v>
      </c>
      <c r="N49" s="124">
        <v>13</v>
      </c>
      <c r="O49" s="124">
        <v>0</v>
      </c>
      <c r="P49" s="124">
        <v>0</v>
      </c>
      <c r="Q49" s="124">
        <v>0</v>
      </c>
    </row>
    <row r="50" spans="1:17">
      <c r="A50" s="131">
        <v>44591</v>
      </c>
      <c r="B50" s="135" t="str">
        <f t="shared" si="0"/>
        <v>(日)</v>
      </c>
      <c r="C50" s="112">
        <f t="shared" si="1"/>
        <v>20443</v>
      </c>
      <c r="D50" s="112">
        <v>8501</v>
      </c>
      <c r="E50" s="112">
        <v>876</v>
      </c>
      <c r="F50" s="112">
        <v>1</v>
      </c>
      <c r="G50" s="112">
        <v>10984</v>
      </c>
      <c r="H50" s="112">
        <v>81</v>
      </c>
      <c r="I50" s="112">
        <v>0</v>
      </c>
      <c r="J50" s="124">
        <v>393</v>
      </c>
      <c r="K50" s="124">
        <v>132</v>
      </c>
      <c r="L50" s="124">
        <v>0</v>
      </c>
      <c r="M50" s="124">
        <v>652</v>
      </c>
      <c r="N50" s="124">
        <v>3</v>
      </c>
      <c r="O50" s="124">
        <v>0</v>
      </c>
      <c r="P50" s="124">
        <v>0</v>
      </c>
      <c r="Q50" s="124">
        <v>0</v>
      </c>
    </row>
    <row r="51" spans="1:17">
      <c r="A51" s="131">
        <v>44590</v>
      </c>
      <c r="B51" s="135" t="str">
        <f t="shared" si="0"/>
        <v>(土)</v>
      </c>
      <c r="C51" s="112">
        <f t="shared" si="1"/>
        <v>53207</v>
      </c>
      <c r="D51" s="112">
        <v>24820</v>
      </c>
      <c r="E51" s="112">
        <v>1170</v>
      </c>
      <c r="F51" s="112">
        <v>5</v>
      </c>
      <c r="G51" s="112">
        <v>26981</v>
      </c>
      <c r="H51" s="112">
        <v>220</v>
      </c>
      <c r="I51" s="112">
        <v>11</v>
      </c>
      <c r="J51" s="124">
        <v>927</v>
      </c>
      <c r="K51" s="124">
        <v>46</v>
      </c>
      <c r="L51" s="124">
        <v>0</v>
      </c>
      <c r="M51" s="124">
        <v>1295</v>
      </c>
      <c r="N51" s="124">
        <v>14</v>
      </c>
      <c r="O51" s="124">
        <v>2</v>
      </c>
      <c r="P51" s="124">
        <v>0</v>
      </c>
      <c r="Q51" s="124">
        <v>0</v>
      </c>
    </row>
    <row r="52" spans="1:17">
      <c r="A52" s="131">
        <v>44589</v>
      </c>
      <c r="B52" s="135" t="str">
        <f t="shared" si="0"/>
        <v>(金)</v>
      </c>
      <c r="C52" s="112">
        <f t="shared" si="1"/>
        <v>34964</v>
      </c>
      <c r="D52" s="112">
        <v>17902</v>
      </c>
      <c r="E52" s="112">
        <v>1120</v>
      </c>
      <c r="F52" s="112">
        <v>1</v>
      </c>
      <c r="G52" s="112">
        <v>15759</v>
      </c>
      <c r="H52" s="112">
        <v>181</v>
      </c>
      <c r="I52" s="112">
        <v>1</v>
      </c>
      <c r="J52" s="124">
        <v>1049</v>
      </c>
      <c r="K52" s="124">
        <v>44</v>
      </c>
      <c r="L52" s="124">
        <v>0</v>
      </c>
      <c r="M52" s="124">
        <v>1162</v>
      </c>
      <c r="N52" s="124">
        <v>7</v>
      </c>
      <c r="O52" s="124">
        <v>0</v>
      </c>
      <c r="P52" s="124">
        <v>0</v>
      </c>
      <c r="Q52" s="124">
        <v>0</v>
      </c>
    </row>
    <row r="53" spans="1:17">
      <c r="A53" s="131">
        <v>44588</v>
      </c>
      <c r="B53" s="135" t="str">
        <f t="shared" si="0"/>
        <v>(木)</v>
      </c>
      <c r="C53" s="112">
        <f t="shared" si="1"/>
        <v>16027</v>
      </c>
      <c r="D53" s="112">
        <v>8831</v>
      </c>
      <c r="E53" s="112">
        <v>648</v>
      </c>
      <c r="F53" s="112">
        <v>4</v>
      </c>
      <c r="G53" s="112">
        <v>6374</v>
      </c>
      <c r="H53" s="112">
        <v>148</v>
      </c>
      <c r="I53" s="112">
        <v>22</v>
      </c>
      <c r="J53" s="124">
        <v>819</v>
      </c>
      <c r="K53" s="124">
        <v>32</v>
      </c>
      <c r="L53" s="124">
        <v>0</v>
      </c>
      <c r="M53" s="124">
        <v>678</v>
      </c>
      <c r="N53" s="124">
        <v>8</v>
      </c>
      <c r="O53" s="124">
        <v>1</v>
      </c>
      <c r="P53" s="124">
        <v>0</v>
      </c>
      <c r="Q53" s="124">
        <v>0</v>
      </c>
    </row>
    <row r="54" spans="1:17">
      <c r="A54" s="131">
        <v>44587</v>
      </c>
      <c r="B54" s="135" t="str">
        <f t="shared" si="0"/>
        <v>(水)</v>
      </c>
      <c r="C54" s="112">
        <f t="shared" si="1"/>
        <v>16126</v>
      </c>
      <c r="D54" s="112">
        <v>9402</v>
      </c>
      <c r="E54" s="112">
        <v>845</v>
      </c>
      <c r="F54" s="112">
        <v>2</v>
      </c>
      <c r="G54" s="112">
        <v>5759</v>
      </c>
      <c r="H54" s="112">
        <v>114</v>
      </c>
      <c r="I54" s="112">
        <v>4</v>
      </c>
      <c r="J54" s="124">
        <v>755</v>
      </c>
      <c r="K54" s="124">
        <v>41</v>
      </c>
      <c r="L54" s="124">
        <v>0</v>
      </c>
      <c r="M54" s="124">
        <v>518</v>
      </c>
      <c r="N54" s="124">
        <v>5</v>
      </c>
      <c r="O54" s="124">
        <v>2</v>
      </c>
      <c r="P54" s="124">
        <v>0</v>
      </c>
      <c r="Q54" s="124">
        <v>0</v>
      </c>
    </row>
    <row r="55" spans="1:17">
      <c r="A55" s="131">
        <v>44586</v>
      </c>
      <c r="B55" s="135" t="str">
        <f t="shared" si="0"/>
        <v>(火)</v>
      </c>
      <c r="C55" s="112">
        <f t="shared" si="1"/>
        <v>15063</v>
      </c>
      <c r="D55" s="112">
        <v>10405</v>
      </c>
      <c r="E55" s="112">
        <v>456</v>
      </c>
      <c r="F55" s="112">
        <v>18</v>
      </c>
      <c r="G55" s="112">
        <v>3894</v>
      </c>
      <c r="H55" s="112">
        <v>275</v>
      </c>
      <c r="I55" s="112">
        <v>15</v>
      </c>
      <c r="J55" s="124">
        <v>832</v>
      </c>
      <c r="K55" s="124">
        <v>19</v>
      </c>
      <c r="L55" s="124">
        <v>3</v>
      </c>
      <c r="M55" s="124">
        <v>381</v>
      </c>
      <c r="N55" s="124">
        <v>14</v>
      </c>
      <c r="O55" s="124">
        <v>3</v>
      </c>
      <c r="P55" s="124">
        <v>0</v>
      </c>
      <c r="Q55" s="124">
        <v>0</v>
      </c>
    </row>
    <row r="56" spans="1:17">
      <c r="A56" s="131">
        <v>44585</v>
      </c>
      <c r="B56" s="135" t="str">
        <f t="shared" si="0"/>
        <v>(月)</v>
      </c>
      <c r="C56" s="112">
        <f t="shared" si="1"/>
        <v>13315</v>
      </c>
      <c r="D56" s="112">
        <v>10484</v>
      </c>
      <c r="E56" s="112">
        <v>370</v>
      </c>
      <c r="F56" s="112">
        <v>1</v>
      </c>
      <c r="G56" s="112">
        <v>2233</v>
      </c>
      <c r="H56" s="112">
        <v>227</v>
      </c>
      <c r="I56" s="112">
        <v>0</v>
      </c>
      <c r="J56" s="124">
        <v>821</v>
      </c>
      <c r="K56" s="124">
        <v>14</v>
      </c>
      <c r="L56" s="124">
        <v>0</v>
      </c>
      <c r="M56" s="124">
        <v>236</v>
      </c>
      <c r="N56" s="124">
        <v>11</v>
      </c>
      <c r="O56" s="124">
        <v>0</v>
      </c>
      <c r="P56" s="124">
        <v>0</v>
      </c>
      <c r="Q56" s="124">
        <v>0</v>
      </c>
    </row>
    <row r="57" spans="1:17">
      <c r="A57" s="131">
        <v>44584</v>
      </c>
      <c r="B57" s="135" t="str">
        <f t="shared" si="0"/>
        <v>(日)</v>
      </c>
      <c r="C57" s="112">
        <f t="shared" si="1"/>
        <v>13157</v>
      </c>
      <c r="D57" s="112">
        <v>9645</v>
      </c>
      <c r="E57" s="112">
        <v>326</v>
      </c>
      <c r="F57" s="112">
        <v>0</v>
      </c>
      <c r="G57" s="112">
        <v>2957</v>
      </c>
      <c r="H57" s="112">
        <v>226</v>
      </c>
      <c r="I57" s="112">
        <v>3</v>
      </c>
      <c r="J57" s="124">
        <v>454</v>
      </c>
      <c r="K57" s="124">
        <v>10</v>
      </c>
      <c r="L57" s="124">
        <v>0</v>
      </c>
      <c r="M57" s="124">
        <v>138</v>
      </c>
      <c r="N57" s="124">
        <v>7</v>
      </c>
      <c r="O57" s="124">
        <v>0</v>
      </c>
      <c r="P57" s="124">
        <v>0</v>
      </c>
      <c r="Q57" s="124">
        <v>0</v>
      </c>
    </row>
    <row r="58" spans="1:17">
      <c r="A58" s="131">
        <v>44583</v>
      </c>
      <c r="B58" s="135" t="str">
        <f t="shared" si="0"/>
        <v>(土)</v>
      </c>
      <c r="C58" s="112">
        <f t="shared" si="1"/>
        <v>34373</v>
      </c>
      <c r="D58" s="112">
        <v>26577</v>
      </c>
      <c r="E58" s="112">
        <v>891</v>
      </c>
      <c r="F58" s="112">
        <v>2</v>
      </c>
      <c r="G58" s="112">
        <v>6113</v>
      </c>
      <c r="H58" s="112">
        <v>756</v>
      </c>
      <c r="I58" s="112">
        <v>34</v>
      </c>
      <c r="J58" s="124">
        <v>1049</v>
      </c>
      <c r="K58" s="124">
        <v>29</v>
      </c>
      <c r="L58" s="124">
        <v>0</v>
      </c>
      <c r="M58" s="124">
        <v>289</v>
      </c>
      <c r="N58" s="124">
        <v>36</v>
      </c>
      <c r="O58" s="124">
        <v>9</v>
      </c>
      <c r="P58" s="124">
        <v>0</v>
      </c>
      <c r="Q58" s="124">
        <v>0</v>
      </c>
    </row>
    <row r="59" spans="1:17">
      <c r="A59" s="131">
        <v>44582</v>
      </c>
      <c r="B59" s="135" t="str">
        <f t="shared" si="0"/>
        <v>(金)</v>
      </c>
      <c r="C59" s="112">
        <f t="shared" si="1"/>
        <v>18130</v>
      </c>
      <c r="D59" s="112">
        <v>11162</v>
      </c>
      <c r="E59" s="112">
        <v>880</v>
      </c>
      <c r="F59" s="112">
        <v>3</v>
      </c>
      <c r="G59" s="112">
        <v>5270</v>
      </c>
      <c r="H59" s="112">
        <v>811</v>
      </c>
      <c r="I59" s="112">
        <v>4</v>
      </c>
      <c r="J59" s="124">
        <v>675</v>
      </c>
      <c r="K59" s="124">
        <v>26</v>
      </c>
      <c r="L59" s="124">
        <v>1</v>
      </c>
      <c r="M59" s="124">
        <v>371</v>
      </c>
      <c r="N59" s="124">
        <v>30</v>
      </c>
      <c r="O59" s="124">
        <v>2</v>
      </c>
      <c r="P59" s="124">
        <v>0</v>
      </c>
      <c r="Q59" s="124">
        <v>0</v>
      </c>
    </row>
    <row r="60" spans="1:17">
      <c r="A60" s="131">
        <v>44581</v>
      </c>
      <c r="B60" s="135" t="str">
        <f t="shared" si="0"/>
        <v>(木)</v>
      </c>
      <c r="C60" s="112">
        <f t="shared" si="1"/>
        <v>13895</v>
      </c>
      <c r="D60" s="112">
        <v>9691</v>
      </c>
      <c r="E60" s="112">
        <v>497</v>
      </c>
      <c r="F60" s="112">
        <v>6</v>
      </c>
      <c r="G60" s="112">
        <v>3143</v>
      </c>
      <c r="H60" s="112">
        <v>542</v>
      </c>
      <c r="I60" s="112">
        <v>16</v>
      </c>
      <c r="J60" s="124">
        <v>684</v>
      </c>
      <c r="K60" s="124">
        <v>23</v>
      </c>
      <c r="L60" s="124">
        <v>3</v>
      </c>
      <c r="M60" s="124">
        <v>326</v>
      </c>
      <c r="N60" s="124">
        <v>15</v>
      </c>
      <c r="O60" s="124">
        <v>2</v>
      </c>
      <c r="P60" s="124">
        <v>0</v>
      </c>
      <c r="Q60" s="124">
        <v>0</v>
      </c>
    </row>
    <row r="61" spans="1:17">
      <c r="A61" s="131">
        <v>44580</v>
      </c>
      <c r="B61" s="135" t="str">
        <f t="shared" si="0"/>
        <v>(水)</v>
      </c>
      <c r="C61" s="112">
        <f t="shared" si="1"/>
        <v>15858</v>
      </c>
      <c r="D61" s="112">
        <v>10152</v>
      </c>
      <c r="E61" s="112">
        <v>486</v>
      </c>
      <c r="F61" s="112">
        <v>2</v>
      </c>
      <c r="G61" s="112">
        <v>4765</v>
      </c>
      <c r="H61" s="112">
        <v>448</v>
      </c>
      <c r="I61" s="112">
        <v>5</v>
      </c>
      <c r="J61" s="124">
        <v>742</v>
      </c>
      <c r="K61" s="124">
        <v>10</v>
      </c>
      <c r="L61" s="124">
        <v>0</v>
      </c>
      <c r="M61" s="124">
        <v>433</v>
      </c>
      <c r="N61" s="124">
        <v>12</v>
      </c>
      <c r="O61" s="124">
        <v>2</v>
      </c>
      <c r="P61" s="124">
        <v>0</v>
      </c>
      <c r="Q61" s="124">
        <v>0</v>
      </c>
    </row>
    <row r="62" spans="1:17">
      <c r="A62" s="131">
        <v>44579</v>
      </c>
      <c r="B62" s="135" t="str">
        <f t="shared" si="0"/>
        <v>(火)</v>
      </c>
      <c r="C62" s="112">
        <f t="shared" si="1"/>
        <v>18789</v>
      </c>
      <c r="D62" s="112">
        <v>10988</v>
      </c>
      <c r="E62" s="112">
        <v>289</v>
      </c>
      <c r="F62" s="112">
        <v>3</v>
      </c>
      <c r="G62" s="112">
        <v>7258</v>
      </c>
      <c r="H62" s="112">
        <v>222</v>
      </c>
      <c r="I62" s="112">
        <v>29</v>
      </c>
      <c r="J62" s="124">
        <v>786</v>
      </c>
      <c r="K62" s="124">
        <v>14</v>
      </c>
      <c r="L62" s="124">
        <v>0</v>
      </c>
      <c r="M62" s="124">
        <v>550</v>
      </c>
      <c r="N62" s="124">
        <v>13</v>
      </c>
      <c r="O62" s="124">
        <v>0</v>
      </c>
      <c r="P62" s="124">
        <v>0</v>
      </c>
      <c r="Q62" s="124">
        <v>0</v>
      </c>
    </row>
    <row r="63" spans="1:17">
      <c r="A63" s="131">
        <v>44578</v>
      </c>
      <c r="B63" s="135" t="str">
        <f t="shared" si="0"/>
        <v>(月)</v>
      </c>
      <c r="C63" s="112">
        <f t="shared" si="1"/>
        <v>21145</v>
      </c>
      <c r="D63" s="112">
        <v>10591</v>
      </c>
      <c r="E63" s="112">
        <v>307</v>
      </c>
      <c r="F63" s="112">
        <v>1</v>
      </c>
      <c r="G63" s="112">
        <v>9918</v>
      </c>
      <c r="H63" s="112">
        <v>319</v>
      </c>
      <c r="I63" s="112">
        <v>9</v>
      </c>
      <c r="J63" s="124">
        <v>722</v>
      </c>
      <c r="K63" s="124">
        <v>14</v>
      </c>
      <c r="L63" s="124">
        <v>0</v>
      </c>
      <c r="M63" s="124">
        <v>670</v>
      </c>
      <c r="N63" s="124">
        <v>5</v>
      </c>
      <c r="O63" s="124">
        <v>1</v>
      </c>
      <c r="P63" s="124">
        <v>0</v>
      </c>
      <c r="Q63" s="124">
        <v>0</v>
      </c>
    </row>
    <row r="64" spans="1:17">
      <c r="A64" s="131">
        <v>44577</v>
      </c>
      <c r="B64" s="135" t="str">
        <f t="shared" si="0"/>
        <v>(日)</v>
      </c>
      <c r="C64" s="112">
        <f t="shared" si="1"/>
        <v>23760</v>
      </c>
      <c r="D64" s="112">
        <v>10080</v>
      </c>
      <c r="E64" s="112">
        <v>663</v>
      </c>
      <c r="F64" s="112">
        <v>1</v>
      </c>
      <c r="G64" s="112">
        <v>11791</v>
      </c>
      <c r="H64" s="112">
        <v>1224</v>
      </c>
      <c r="I64" s="112">
        <v>1</v>
      </c>
      <c r="J64" s="124">
        <v>497</v>
      </c>
      <c r="K64" s="124">
        <v>25</v>
      </c>
      <c r="L64" s="124">
        <v>0</v>
      </c>
      <c r="M64" s="124">
        <v>575</v>
      </c>
      <c r="N64" s="124">
        <v>58</v>
      </c>
      <c r="O64" s="124">
        <v>0</v>
      </c>
      <c r="P64" s="124">
        <v>0</v>
      </c>
      <c r="Q64" s="124">
        <v>0</v>
      </c>
    </row>
    <row r="65" spans="1:17">
      <c r="A65" s="131">
        <v>44576</v>
      </c>
      <c r="B65" s="135" t="str">
        <f t="shared" si="0"/>
        <v>(土)</v>
      </c>
      <c r="C65" s="112">
        <f t="shared" si="1"/>
        <v>58708</v>
      </c>
      <c r="D65" s="112">
        <v>25895</v>
      </c>
      <c r="E65" s="112">
        <v>1016</v>
      </c>
      <c r="F65" s="112">
        <v>1</v>
      </c>
      <c r="G65" s="112">
        <v>30823</v>
      </c>
      <c r="H65" s="112">
        <v>962</v>
      </c>
      <c r="I65" s="112">
        <v>11</v>
      </c>
      <c r="J65" s="124">
        <v>1010</v>
      </c>
      <c r="K65" s="124">
        <v>54</v>
      </c>
      <c r="L65" s="124">
        <v>0</v>
      </c>
      <c r="M65" s="124">
        <v>1554</v>
      </c>
      <c r="N65" s="124">
        <v>27</v>
      </c>
      <c r="O65" s="124">
        <v>0</v>
      </c>
      <c r="P65" s="124">
        <v>0</v>
      </c>
      <c r="Q65" s="124">
        <v>0</v>
      </c>
    </row>
    <row r="66" spans="1:17">
      <c r="A66" s="131">
        <v>44575</v>
      </c>
      <c r="B66" s="135" t="str">
        <f t="shared" si="0"/>
        <v>(金)</v>
      </c>
      <c r="C66" s="112">
        <f t="shared" si="1"/>
        <v>37571</v>
      </c>
      <c r="D66" s="112">
        <v>16618</v>
      </c>
      <c r="E66" s="112">
        <v>565</v>
      </c>
      <c r="F66" s="112">
        <v>5</v>
      </c>
      <c r="G66" s="112">
        <v>19253</v>
      </c>
      <c r="H66" s="112">
        <v>1116</v>
      </c>
      <c r="I66" s="112">
        <v>14</v>
      </c>
      <c r="J66" s="124">
        <v>971</v>
      </c>
      <c r="K66" s="124">
        <v>25</v>
      </c>
      <c r="L66" s="124">
        <v>1</v>
      </c>
      <c r="M66" s="124">
        <v>1381</v>
      </c>
      <c r="N66" s="124">
        <v>29</v>
      </c>
      <c r="O66" s="124">
        <v>3</v>
      </c>
      <c r="P66" s="124">
        <v>0</v>
      </c>
      <c r="Q66" s="124">
        <v>0</v>
      </c>
    </row>
    <row r="67" spans="1:17">
      <c r="A67" s="131">
        <v>44574</v>
      </c>
      <c r="B67" s="135" t="str">
        <f t="shared" si="0"/>
        <v>(木)</v>
      </c>
      <c r="C67" s="112">
        <f t="shared" si="1"/>
        <v>19166</v>
      </c>
      <c r="D67" s="112">
        <v>7813</v>
      </c>
      <c r="E67" s="112">
        <v>326</v>
      </c>
      <c r="F67" s="112">
        <v>2</v>
      </c>
      <c r="G67" s="112">
        <v>10437</v>
      </c>
      <c r="H67" s="112">
        <v>547</v>
      </c>
      <c r="I67" s="112">
        <v>41</v>
      </c>
      <c r="J67" s="124">
        <v>533</v>
      </c>
      <c r="K67" s="124">
        <v>17</v>
      </c>
      <c r="L67" s="124">
        <v>2</v>
      </c>
      <c r="M67" s="124">
        <v>767</v>
      </c>
      <c r="N67" s="124">
        <v>17</v>
      </c>
      <c r="O67" s="124">
        <v>3</v>
      </c>
      <c r="P67" s="124">
        <v>0</v>
      </c>
      <c r="Q67" s="124">
        <v>0</v>
      </c>
    </row>
    <row r="68" spans="1:17">
      <c r="A68" s="131">
        <v>44573</v>
      </c>
      <c r="B68" s="135" t="str">
        <f t="shared" si="0"/>
        <v>(水)</v>
      </c>
      <c r="C68" s="112">
        <f t="shared" si="1"/>
        <v>22798</v>
      </c>
      <c r="D68" s="112">
        <v>8610</v>
      </c>
      <c r="E68" s="112">
        <v>425</v>
      </c>
      <c r="F68" s="112">
        <v>0</v>
      </c>
      <c r="G68" s="112">
        <v>13155</v>
      </c>
      <c r="H68" s="112">
        <v>605</v>
      </c>
      <c r="I68" s="112">
        <v>3</v>
      </c>
      <c r="J68" s="124">
        <v>673</v>
      </c>
      <c r="K68" s="124">
        <v>22</v>
      </c>
      <c r="L68" s="124">
        <v>0</v>
      </c>
      <c r="M68" s="124">
        <v>999</v>
      </c>
      <c r="N68" s="124">
        <v>21</v>
      </c>
      <c r="O68" s="124">
        <v>1</v>
      </c>
      <c r="P68" s="124">
        <v>0</v>
      </c>
      <c r="Q68" s="124">
        <v>0</v>
      </c>
    </row>
    <row r="69" spans="1:17">
      <c r="A69" s="131">
        <v>44572</v>
      </c>
      <c r="B69" s="135" t="str">
        <f t="shared" si="0"/>
        <v>(火)</v>
      </c>
      <c r="C69" s="112">
        <f t="shared" si="1"/>
        <v>24005</v>
      </c>
      <c r="D69" s="112">
        <v>8507</v>
      </c>
      <c r="E69" s="112">
        <v>396</v>
      </c>
      <c r="F69" s="112">
        <v>1</v>
      </c>
      <c r="G69" s="112">
        <v>14733</v>
      </c>
      <c r="H69" s="112">
        <v>348</v>
      </c>
      <c r="I69" s="112">
        <v>20</v>
      </c>
      <c r="J69" s="124">
        <v>558</v>
      </c>
      <c r="K69" s="124">
        <v>32</v>
      </c>
      <c r="L69" s="124">
        <v>0</v>
      </c>
      <c r="M69" s="124">
        <v>1007</v>
      </c>
      <c r="N69" s="124">
        <v>9</v>
      </c>
      <c r="O69" s="124">
        <v>2</v>
      </c>
      <c r="P69" s="124">
        <v>0</v>
      </c>
      <c r="Q69" s="124">
        <v>0</v>
      </c>
    </row>
    <row r="70" spans="1:17">
      <c r="A70" s="131">
        <v>44571</v>
      </c>
      <c r="B70" s="135" t="str">
        <f t="shared" si="0"/>
        <v>(月)</v>
      </c>
      <c r="C70" s="112">
        <f t="shared" si="1"/>
        <v>3604</v>
      </c>
      <c r="D70" s="112">
        <v>1219</v>
      </c>
      <c r="E70" s="112">
        <v>91</v>
      </c>
      <c r="F70" s="112">
        <v>0</v>
      </c>
      <c r="G70" s="112">
        <v>2171</v>
      </c>
      <c r="H70" s="112">
        <v>123</v>
      </c>
      <c r="I70" s="112">
        <v>0</v>
      </c>
      <c r="J70" s="124">
        <v>59</v>
      </c>
      <c r="K70" s="124">
        <v>1</v>
      </c>
      <c r="L70" s="124">
        <v>0</v>
      </c>
      <c r="M70" s="124">
        <v>129</v>
      </c>
      <c r="N70" s="124">
        <v>8</v>
      </c>
      <c r="O70" s="124">
        <v>0</v>
      </c>
      <c r="P70" s="124">
        <v>0</v>
      </c>
      <c r="Q70" s="124">
        <v>0</v>
      </c>
    </row>
    <row r="71" spans="1:17">
      <c r="A71" s="131">
        <v>44570</v>
      </c>
      <c r="B71" s="135" t="str">
        <f t="shared" ref="B71:B134" si="2">"(" &amp; TEXT(A71,"aaa") &amp; ")"</f>
        <v>(日)</v>
      </c>
      <c r="C71" s="112">
        <f t="shared" ref="C71:C134" si="3">SUM(D71:I71)</f>
        <v>24569</v>
      </c>
      <c r="D71" s="112">
        <v>10231</v>
      </c>
      <c r="E71" s="112">
        <v>165</v>
      </c>
      <c r="F71" s="112">
        <v>1</v>
      </c>
      <c r="G71" s="112">
        <v>13881</v>
      </c>
      <c r="H71" s="112">
        <v>287</v>
      </c>
      <c r="I71" s="112">
        <v>4</v>
      </c>
      <c r="J71" s="124">
        <v>536</v>
      </c>
      <c r="K71" s="124">
        <v>6</v>
      </c>
      <c r="L71" s="124">
        <v>0</v>
      </c>
      <c r="M71" s="124">
        <v>673</v>
      </c>
      <c r="N71" s="124">
        <v>16</v>
      </c>
      <c r="O71" s="124">
        <v>2</v>
      </c>
      <c r="P71" s="124">
        <v>0</v>
      </c>
      <c r="Q71" s="124">
        <v>0</v>
      </c>
    </row>
    <row r="72" spans="1:17">
      <c r="A72" s="131">
        <v>44569</v>
      </c>
      <c r="B72" s="135" t="str">
        <f t="shared" si="2"/>
        <v>(土)</v>
      </c>
      <c r="C72" s="112">
        <f t="shared" si="3"/>
        <v>66967</v>
      </c>
      <c r="D72" s="112">
        <v>26661</v>
      </c>
      <c r="E72" s="112">
        <v>346</v>
      </c>
      <c r="F72" s="112">
        <v>3</v>
      </c>
      <c r="G72" s="112">
        <v>39216</v>
      </c>
      <c r="H72" s="112">
        <v>730</v>
      </c>
      <c r="I72" s="112">
        <v>11</v>
      </c>
      <c r="J72" s="124">
        <v>1182</v>
      </c>
      <c r="K72" s="124">
        <v>9</v>
      </c>
      <c r="L72" s="124">
        <v>0</v>
      </c>
      <c r="M72" s="124">
        <v>1822</v>
      </c>
      <c r="N72" s="124">
        <v>30</v>
      </c>
      <c r="O72" s="124">
        <v>0</v>
      </c>
      <c r="P72" s="124">
        <v>0</v>
      </c>
      <c r="Q72" s="124">
        <v>0</v>
      </c>
    </row>
    <row r="73" spans="1:17">
      <c r="A73" s="131">
        <v>44568</v>
      </c>
      <c r="B73" s="135" t="str">
        <f t="shared" si="2"/>
        <v>(金)</v>
      </c>
      <c r="C73" s="112">
        <f t="shared" si="3"/>
        <v>41366</v>
      </c>
      <c r="D73" s="112">
        <v>15904</v>
      </c>
      <c r="E73" s="112">
        <v>336</v>
      </c>
      <c r="F73" s="112">
        <v>4</v>
      </c>
      <c r="G73" s="112">
        <v>24283</v>
      </c>
      <c r="H73" s="112">
        <v>824</v>
      </c>
      <c r="I73" s="112">
        <v>15</v>
      </c>
      <c r="J73" s="124">
        <v>975</v>
      </c>
      <c r="K73" s="124">
        <v>18</v>
      </c>
      <c r="L73" s="124">
        <v>2</v>
      </c>
      <c r="M73" s="124">
        <v>1487</v>
      </c>
      <c r="N73" s="124">
        <v>31</v>
      </c>
      <c r="O73" s="124">
        <v>2</v>
      </c>
      <c r="P73" s="124">
        <v>0</v>
      </c>
      <c r="Q73" s="124">
        <v>0</v>
      </c>
    </row>
    <row r="74" spans="1:17">
      <c r="A74" s="131">
        <v>44567</v>
      </c>
      <c r="B74" s="135" t="str">
        <f t="shared" si="2"/>
        <v>(木)</v>
      </c>
      <c r="C74" s="112">
        <f t="shared" si="3"/>
        <v>17286</v>
      </c>
      <c r="D74" s="112">
        <v>6396</v>
      </c>
      <c r="E74" s="112">
        <v>201</v>
      </c>
      <c r="F74" s="112">
        <v>4</v>
      </c>
      <c r="G74" s="112">
        <v>10209</v>
      </c>
      <c r="H74" s="112">
        <v>454</v>
      </c>
      <c r="I74" s="112">
        <v>22</v>
      </c>
      <c r="J74" s="124">
        <v>518</v>
      </c>
      <c r="K74" s="124">
        <v>6</v>
      </c>
      <c r="L74" s="124">
        <v>1</v>
      </c>
      <c r="M74" s="124">
        <v>687</v>
      </c>
      <c r="N74" s="124">
        <v>22</v>
      </c>
      <c r="O74" s="124">
        <v>0</v>
      </c>
      <c r="P74" s="124">
        <v>0</v>
      </c>
      <c r="Q74" s="124">
        <v>0</v>
      </c>
    </row>
    <row r="75" spans="1:17">
      <c r="A75" s="131">
        <v>44566</v>
      </c>
      <c r="B75" s="135" t="str">
        <f t="shared" si="2"/>
        <v>(水)</v>
      </c>
      <c r="C75" s="112">
        <f t="shared" si="3"/>
        <v>16367</v>
      </c>
      <c r="D75" s="112">
        <v>5781</v>
      </c>
      <c r="E75" s="112">
        <v>161</v>
      </c>
      <c r="F75" s="112">
        <v>5</v>
      </c>
      <c r="G75" s="112">
        <v>9864</v>
      </c>
      <c r="H75" s="112">
        <v>521</v>
      </c>
      <c r="I75" s="112">
        <v>35</v>
      </c>
      <c r="J75" s="124">
        <v>392</v>
      </c>
      <c r="K75" s="124">
        <v>2</v>
      </c>
      <c r="L75" s="124">
        <v>2</v>
      </c>
      <c r="M75" s="124">
        <v>650</v>
      </c>
      <c r="N75" s="124">
        <v>29</v>
      </c>
      <c r="O75" s="124">
        <v>5</v>
      </c>
      <c r="P75" s="124">
        <v>0</v>
      </c>
      <c r="Q75" s="124">
        <v>0</v>
      </c>
    </row>
    <row r="76" spans="1:17">
      <c r="A76" s="131">
        <v>44565</v>
      </c>
      <c r="B76" s="135" t="str">
        <f t="shared" si="2"/>
        <v>(火)</v>
      </c>
      <c r="C76" s="112">
        <f t="shared" si="3"/>
        <v>9676</v>
      </c>
      <c r="D76" s="112">
        <v>3211</v>
      </c>
      <c r="E76" s="112">
        <v>38</v>
      </c>
      <c r="F76" s="112">
        <v>1</v>
      </c>
      <c r="G76" s="112">
        <v>6317</v>
      </c>
      <c r="H76" s="112">
        <v>108</v>
      </c>
      <c r="I76" s="112">
        <v>1</v>
      </c>
      <c r="J76" s="124">
        <v>193</v>
      </c>
      <c r="K76" s="124">
        <v>1</v>
      </c>
      <c r="L76" s="124">
        <v>0</v>
      </c>
      <c r="M76" s="124">
        <v>399</v>
      </c>
      <c r="N76" s="124">
        <v>3</v>
      </c>
      <c r="O76" s="124">
        <v>0</v>
      </c>
      <c r="P76" s="124">
        <v>0</v>
      </c>
      <c r="Q76" s="124">
        <v>0</v>
      </c>
    </row>
    <row r="77" spans="1:17">
      <c r="A77" s="131">
        <v>44564</v>
      </c>
      <c r="B77" s="135" t="str">
        <f t="shared" si="2"/>
        <v>(月)</v>
      </c>
      <c r="C77" s="112">
        <f t="shared" si="3"/>
        <v>355</v>
      </c>
      <c r="D77" s="112">
        <v>101</v>
      </c>
      <c r="E77" s="112">
        <v>12</v>
      </c>
      <c r="F77" s="112">
        <v>0</v>
      </c>
      <c r="G77" s="112">
        <v>153</v>
      </c>
      <c r="H77" s="112">
        <v>89</v>
      </c>
      <c r="I77" s="112">
        <v>0</v>
      </c>
      <c r="J77" s="124">
        <v>1</v>
      </c>
      <c r="K77" s="124">
        <v>3</v>
      </c>
      <c r="L77" s="124">
        <v>0</v>
      </c>
      <c r="M77" s="124">
        <v>10</v>
      </c>
      <c r="N77" s="124">
        <v>2</v>
      </c>
      <c r="O77" s="124">
        <v>0</v>
      </c>
      <c r="P77" s="124">
        <v>0</v>
      </c>
      <c r="Q77" s="124">
        <v>0</v>
      </c>
    </row>
    <row r="78" spans="1:17">
      <c r="A78" s="131">
        <v>44563</v>
      </c>
      <c r="B78" s="135" t="str">
        <f t="shared" si="2"/>
        <v>(日)</v>
      </c>
      <c r="C78" s="112">
        <f t="shared" si="3"/>
        <v>314</v>
      </c>
      <c r="D78" s="112">
        <v>117</v>
      </c>
      <c r="E78" s="112">
        <v>9</v>
      </c>
      <c r="F78" s="112">
        <v>0</v>
      </c>
      <c r="G78" s="112">
        <v>61</v>
      </c>
      <c r="H78" s="112">
        <v>127</v>
      </c>
      <c r="I78" s="112">
        <v>0</v>
      </c>
      <c r="J78" s="124">
        <v>3</v>
      </c>
      <c r="K78" s="124">
        <v>0</v>
      </c>
      <c r="L78" s="124">
        <v>0</v>
      </c>
      <c r="M78" s="124">
        <v>0</v>
      </c>
      <c r="N78" s="124">
        <v>3</v>
      </c>
      <c r="O78" s="124">
        <v>0</v>
      </c>
      <c r="P78" s="124">
        <v>0</v>
      </c>
      <c r="Q78" s="124">
        <v>0</v>
      </c>
    </row>
    <row r="79" spans="1:17">
      <c r="A79" s="131">
        <v>44562</v>
      </c>
      <c r="B79" s="135" t="str">
        <f t="shared" si="2"/>
        <v>(土)</v>
      </c>
      <c r="C79" s="112">
        <f t="shared" si="3"/>
        <v>39</v>
      </c>
      <c r="D79" s="112">
        <v>15</v>
      </c>
      <c r="E79" s="112">
        <v>0</v>
      </c>
      <c r="F79" s="112">
        <v>0</v>
      </c>
      <c r="G79" s="112">
        <v>24</v>
      </c>
      <c r="H79" s="112">
        <v>0</v>
      </c>
      <c r="I79" s="112">
        <v>0</v>
      </c>
      <c r="J79" s="124">
        <v>2</v>
      </c>
      <c r="K79" s="124">
        <v>0</v>
      </c>
      <c r="L79" s="124">
        <v>0</v>
      </c>
      <c r="M79" s="124">
        <v>2</v>
      </c>
      <c r="N79" s="124">
        <v>0</v>
      </c>
      <c r="O79" s="124">
        <v>0</v>
      </c>
      <c r="P79" s="124">
        <v>0</v>
      </c>
      <c r="Q79" s="124">
        <v>0</v>
      </c>
    </row>
    <row r="80" spans="1:17">
      <c r="A80" s="131">
        <v>44561</v>
      </c>
      <c r="B80" s="135" t="str">
        <f t="shared" si="2"/>
        <v>(金)</v>
      </c>
      <c r="C80" s="112">
        <f t="shared" si="3"/>
        <v>405</v>
      </c>
      <c r="D80" s="112">
        <v>186</v>
      </c>
      <c r="E80" s="112">
        <v>18</v>
      </c>
      <c r="F80" s="112">
        <v>1</v>
      </c>
      <c r="G80" s="112">
        <v>136</v>
      </c>
      <c r="H80" s="112">
        <v>64</v>
      </c>
      <c r="I80" s="112">
        <v>0</v>
      </c>
      <c r="J80" s="124">
        <v>7</v>
      </c>
      <c r="K80" s="124">
        <v>1</v>
      </c>
      <c r="L80" s="124">
        <v>0</v>
      </c>
      <c r="M80" s="124">
        <v>11</v>
      </c>
      <c r="N80" s="124">
        <v>3</v>
      </c>
      <c r="O80" s="124">
        <v>0</v>
      </c>
      <c r="P80" s="124">
        <v>0</v>
      </c>
      <c r="Q80" s="124">
        <v>0</v>
      </c>
    </row>
    <row r="81" spans="1:17">
      <c r="A81" s="131">
        <v>44560</v>
      </c>
      <c r="B81" s="135" t="str">
        <f t="shared" si="2"/>
        <v>(木)</v>
      </c>
      <c r="C81" s="112">
        <f t="shared" si="3"/>
        <v>2100</v>
      </c>
      <c r="D81" s="112">
        <v>904</v>
      </c>
      <c r="E81" s="112">
        <v>14</v>
      </c>
      <c r="F81" s="112">
        <v>0</v>
      </c>
      <c r="G81" s="112">
        <v>1117</v>
      </c>
      <c r="H81" s="112">
        <v>65</v>
      </c>
      <c r="I81" s="112">
        <v>0</v>
      </c>
      <c r="J81" s="124">
        <v>42</v>
      </c>
      <c r="K81" s="124">
        <v>0</v>
      </c>
      <c r="L81" s="124">
        <v>0</v>
      </c>
      <c r="M81" s="124">
        <v>72</v>
      </c>
      <c r="N81" s="124">
        <v>3</v>
      </c>
      <c r="O81" s="124">
        <v>0</v>
      </c>
      <c r="P81" s="124">
        <v>0</v>
      </c>
      <c r="Q81" s="124">
        <v>0</v>
      </c>
    </row>
    <row r="82" spans="1:17">
      <c r="A82" s="131">
        <v>44559</v>
      </c>
      <c r="B82" s="135" t="str">
        <f t="shared" si="2"/>
        <v>(水)</v>
      </c>
      <c r="C82" s="112">
        <f t="shared" si="3"/>
        <v>7466</v>
      </c>
      <c r="D82" s="112">
        <v>2891</v>
      </c>
      <c r="E82" s="112">
        <v>17</v>
      </c>
      <c r="F82" s="112">
        <v>0</v>
      </c>
      <c r="G82" s="112">
        <v>4449</v>
      </c>
      <c r="H82" s="112">
        <v>101</v>
      </c>
      <c r="I82" s="112">
        <v>8</v>
      </c>
      <c r="J82" s="124">
        <v>175</v>
      </c>
      <c r="K82" s="124">
        <v>0</v>
      </c>
      <c r="L82" s="124">
        <v>0</v>
      </c>
      <c r="M82" s="124">
        <v>330</v>
      </c>
      <c r="N82" s="124">
        <v>0</v>
      </c>
      <c r="O82" s="124">
        <v>2</v>
      </c>
      <c r="P82" s="124">
        <v>0</v>
      </c>
      <c r="Q82" s="124">
        <v>0</v>
      </c>
    </row>
    <row r="83" spans="1:17">
      <c r="A83" s="131">
        <v>44558</v>
      </c>
      <c r="B83" s="135" t="str">
        <f t="shared" si="2"/>
        <v>(火)</v>
      </c>
      <c r="C83" s="112">
        <f t="shared" si="3"/>
        <v>19976</v>
      </c>
      <c r="D83" s="112">
        <v>6841</v>
      </c>
      <c r="E83" s="112">
        <v>253</v>
      </c>
      <c r="F83" s="112">
        <v>3</v>
      </c>
      <c r="G83" s="112">
        <v>12326</v>
      </c>
      <c r="H83" s="112">
        <v>545</v>
      </c>
      <c r="I83" s="112">
        <v>8</v>
      </c>
      <c r="J83" s="124">
        <v>389</v>
      </c>
      <c r="K83" s="124">
        <v>7</v>
      </c>
      <c r="L83" s="124">
        <v>0</v>
      </c>
      <c r="M83" s="124">
        <v>730</v>
      </c>
      <c r="N83" s="124">
        <v>21</v>
      </c>
      <c r="O83" s="124">
        <v>0</v>
      </c>
      <c r="P83" s="124">
        <v>0</v>
      </c>
      <c r="Q83" s="124">
        <v>0</v>
      </c>
    </row>
    <row r="84" spans="1:17">
      <c r="A84" s="131">
        <v>44557</v>
      </c>
      <c r="B84" s="135" t="str">
        <f t="shared" si="2"/>
        <v>(月)</v>
      </c>
      <c r="C84" s="112">
        <f t="shared" si="3"/>
        <v>25109</v>
      </c>
      <c r="D84" s="112">
        <v>8641</v>
      </c>
      <c r="E84" s="112">
        <v>235</v>
      </c>
      <c r="F84" s="112">
        <v>1</v>
      </c>
      <c r="G84" s="112">
        <v>15631</v>
      </c>
      <c r="H84" s="112">
        <v>598</v>
      </c>
      <c r="I84" s="112">
        <v>3</v>
      </c>
      <c r="J84" s="124">
        <v>447</v>
      </c>
      <c r="K84" s="124">
        <v>7</v>
      </c>
      <c r="L84" s="124">
        <v>0</v>
      </c>
      <c r="M84" s="124">
        <v>892</v>
      </c>
      <c r="N84" s="124">
        <v>23</v>
      </c>
      <c r="O84" s="124">
        <v>0</v>
      </c>
      <c r="P84" s="124">
        <v>0</v>
      </c>
      <c r="Q84" s="124">
        <v>0</v>
      </c>
    </row>
    <row r="85" spans="1:17">
      <c r="A85" s="131">
        <v>44556</v>
      </c>
      <c r="B85" s="135" t="str">
        <f t="shared" si="2"/>
        <v>(日)</v>
      </c>
      <c r="C85" s="112">
        <f t="shared" si="3"/>
        <v>32743</v>
      </c>
      <c r="D85" s="112">
        <v>11177</v>
      </c>
      <c r="E85" s="112">
        <v>205</v>
      </c>
      <c r="F85" s="112">
        <v>3</v>
      </c>
      <c r="G85" s="112">
        <v>20672</v>
      </c>
      <c r="H85" s="112">
        <v>682</v>
      </c>
      <c r="I85" s="112">
        <v>4</v>
      </c>
      <c r="J85" s="124">
        <v>466</v>
      </c>
      <c r="K85" s="124">
        <v>3</v>
      </c>
      <c r="L85" s="124">
        <v>0</v>
      </c>
      <c r="M85" s="124">
        <v>1024</v>
      </c>
      <c r="N85" s="124">
        <v>24</v>
      </c>
      <c r="O85" s="124">
        <v>0</v>
      </c>
      <c r="P85" s="124">
        <v>0</v>
      </c>
      <c r="Q85" s="124">
        <v>0</v>
      </c>
    </row>
    <row r="86" spans="1:17">
      <c r="A86" s="131">
        <v>44555</v>
      </c>
      <c r="B86" s="135" t="str">
        <f t="shared" si="2"/>
        <v>(土)</v>
      </c>
      <c r="C86" s="112">
        <f t="shared" si="3"/>
        <v>79184</v>
      </c>
      <c r="D86" s="112">
        <v>27018</v>
      </c>
      <c r="E86" s="112">
        <v>731</v>
      </c>
      <c r="F86" s="112">
        <v>43</v>
      </c>
      <c r="G86" s="112">
        <v>50141</v>
      </c>
      <c r="H86" s="112">
        <v>1207</v>
      </c>
      <c r="I86" s="112">
        <v>44</v>
      </c>
      <c r="J86" s="124">
        <v>1354</v>
      </c>
      <c r="K86" s="124">
        <v>39</v>
      </c>
      <c r="L86" s="124">
        <v>4</v>
      </c>
      <c r="M86" s="124">
        <v>2245</v>
      </c>
      <c r="N86" s="124">
        <v>62</v>
      </c>
      <c r="O86" s="124">
        <v>5</v>
      </c>
      <c r="P86" s="124">
        <v>0</v>
      </c>
      <c r="Q86" s="124">
        <v>0</v>
      </c>
    </row>
    <row r="87" spans="1:17">
      <c r="A87" s="131">
        <v>44554</v>
      </c>
      <c r="B87" s="135" t="str">
        <f t="shared" si="2"/>
        <v>(金)</v>
      </c>
      <c r="C87" s="112">
        <f t="shared" si="3"/>
        <v>50745</v>
      </c>
      <c r="D87" s="112">
        <v>17654</v>
      </c>
      <c r="E87" s="112">
        <v>662</v>
      </c>
      <c r="F87" s="112">
        <v>4</v>
      </c>
      <c r="G87" s="112">
        <v>30437</v>
      </c>
      <c r="H87" s="112">
        <v>1970</v>
      </c>
      <c r="I87" s="112">
        <v>18</v>
      </c>
      <c r="J87" s="124">
        <v>1235</v>
      </c>
      <c r="K87" s="124">
        <v>32</v>
      </c>
      <c r="L87" s="124">
        <v>0</v>
      </c>
      <c r="M87" s="124">
        <v>1807</v>
      </c>
      <c r="N87" s="124">
        <v>116</v>
      </c>
      <c r="O87" s="124">
        <v>1</v>
      </c>
      <c r="P87" s="124">
        <v>0</v>
      </c>
      <c r="Q87" s="124">
        <v>0</v>
      </c>
    </row>
    <row r="88" spans="1:17">
      <c r="A88" s="131">
        <v>44553</v>
      </c>
      <c r="B88" s="135" t="str">
        <f t="shared" si="2"/>
        <v>(木)</v>
      </c>
      <c r="C88" s="112">
        <f t="shared" si="3"/>
        <v>26881</v>
      </c>
      <c r="D88" s="112">
        <v>9928</v>
      </c>
      <c r="E88" s="112">
        <v>438</v>
      </c>
      <c r="F88" s="112">
        <v>4</v>
      </c>
      <c r="G88" s="112">
        <v>15757</v>
      </c>
      <c r="H88" s="112">
        <v>691</v>
      </c>
      <c r="I88" s="112">
        <v>63</v>
      </c>
      <c r="J88" s="124">
        <v>688</v>
      </c>
      <c r="K88" s="124">
        <v>18</v>
      </c>
      <c r="L88" s="124">
        <v>1</v>
      </c>
      <c r="M88" s="124">
        <v>1106</v>
      </c>
      <c r="N88" s="124">
        <v>31</v>
      </c>
      <c r="O88" s="124">
        <v>8</v>
      </c>
      <c r="P88" s="124">
        <v>0</v>
      </c>
      <c r="Q88" s="124">
        <v>0</v>
      </c>
    </row>
    <row r="89" spans="1:17">
      <c r="A89" s="131">
        <v>44552</v>
      </c>
      <c r="B89" s="135" t="str">
        <f t="shared" si="2"/>
        <v>(水)</v>
      </c>
      <c r="C89" s="112">
        <f t="shared" si="3"/>
        <v>31335</v>
      </c>
      <c r="D89" s="112">
        <v>12100</v>
      </c>
      <c r="E89" s="112">
        <v>547</v>
      </c>
      <c r="F89" s="112">
        <v>6</v>
      </c>
      <c r="G89" s="112">
        <v>17767</v>
      </c>
      <c r="H89" s="112">
        <v>855</v>
      </c>
      <c r="I89" s="112">
        <v>60</v>
      </c>
      <c r="J89" s="124">
        <v>829</v>
      </c>
      <c r="K89" s="124">
        <v>11</v>
      </c>
      <c r="L89" s="124">
        <v>1</v>
      </c>
      <c r="M89" s="124">
        <v>1161</v>
      </c>
      <c r="N89" s="124">
        <v>36</v>
      </c>
      <c r="O89" s="124">
        <v>9</v>
      </c>
      <c r="P89" s="124">
        <v>0</v>
      </c>
      <c r="Q89" s="124">
        <v>0</v>
      </c>
    </row>
    <row r="90" spans="1:17">
      <c r="A90" s="131">
        <v>44551</v>
      </c>
      <c r="B90" s="135" t="str">
        <f t="shared" si="2"/>
        <v>(火)</v>
      </c>
      <c r="C90" s="112">
        <f t="shared" si="3"/>
        <v>31107</v>
      </c>
      <c r="D90" s="112">
        <v>12205</v>
      </c>
      <c r="E90" s="112">
        <v>167</v>
      </c>
      <c r="F90" s="112">
        <v>15</v>
      </c>
      <c r="G90" s="112">
        <v>18314</v>
      </c>
      <c r="H90" s="112">
        <v>350</v>
      </c>
      <c r="I90" s="112">
        <v>56</v>
      </c>
      <c r="J90" s="124">
        <v>731</v>
      </c>
      <c r="K90" s="124">
        <v>5</v>
      </c>
      <c r="L90" s="124">
        <v>1</v>
      </c>
      <c r="M90" s="124">
        <v>1081</v>
      </c>
      <c r="N90" s="124">
        <v>5</v>
      </c>
      <c r="O90" s="124">
        <v>4</v>
      </c>
      <c r="P90" s="124">
        <v>0</v>
      </c>
      <c r="Q90" s="124">
        <v>0</v>
      </c>
    </row>
    <row r="91" spans="1:17">
      <c r="A91" s="131">
        <v>44550</v>
      </c>
      <c r="B91" s="135" t="str">
        <f t="shared" si="2"/>
        <v>(月)</v>
      </c>
      <c r="C91" s="112">
        <f t="shared" si="3"/>
        <v>25496</v>
      </c>
      <c r="D91" s="112">
        <v>6047</v>
      </c>
      <c r="E91" s="112">
        <v>378</v>
      </c>
      <c r="F91" s="112">
        <v>2</v>
      </c>
      <c r="G91" s="112">
        <v>18434</v>
      </c>
      <c r="H91" s="112">
        <v>612</v>
      </c>
      <c r="I91" s="112">
        <v>23</v>
      </c>
      <c r="J91" s="124">
        <v>423</v>
      </c>
      <c r="K91" s="124">
        <v>4</v>
      </c>
      <c r="L91" s="124">
        <v>0</v>
      </c>
      <c r="M91" s="124">
        <v>961</v>
      </c>
      <c r="N91" s="124">
        <v>19</v>
      </c>
      <c r="O91" s="124">
        <v>2</v>
      </c>
      <c r="P91" s="124">
        <v>0</v>
      </c>
      <c r="Q91" s="124">
        <v>0</v>
      </c>
    </row>
    <row r="92" spans="1:17">
      <c r="A92" s="131">
        <v>44549</v>
      </c>
      <c r="B92" s="135" t="str">
        <f t="shared" si="2"/>
        <v>(日)</v>
      </c>
      <c r="C92" s="112">
        <f t="shared" si="3"/>
        <v>36407</v>
      </c>
      <c r="D92" s="112">
        <v>13126</v>
      </c>
      <c r="E92" s="112">
        <v>1243</v>
      </c>
      <c r="F92" s="112">
        <v>9</v>
      </c>
      <c r="G92" s="112">
        <v>20923</v>
      </c>
      <c r="H92" s="112">
        <v>1091</v>
      </c>
      <c r="I92" s="112">
        <v>15</v>
      </c>
      <c r="J92" s="124">
        <v>604</v>
      </c>
      <c r="K92" s="124">
        <v>60</v>
      </c>
      <c r="L92" s="124">
        <v>2</v>
      </c>
      <c r="M92" s="124">
        <v>957</v>
      </c>
      <c r="N92" s="124">
        <v>69</v>
      </c>
      <c r="O92" s="124">
        <v>2</v>
      </c>
      <c r="P92" s="124">
        <v>0</v>
      </c>
      <c r="Q92" s="124">
        <v>0</v>
      </c>
    </row>
    <row r="93" spans="1:17">
      <c r="A93" s="131">
        <v>44548</v>
      </c>
      <c r="B93" s="135" t="str">
        <f t="shared" si="2"/>
        <v>(土)</v>
      </c>
      <c r="C93" s="112">
        <f t="shared" si="3"/>
        <v>93673</v>
      </c>
      <c r="D93" s="112">
        <v>34484</v>
      </c>
      <c r="E93" s="112">
        <v>673</v>
      </c>
      <c r="F93" s="112">
        <v>3</v>
      </c>
      <c r="G93" s="112">
        <v>56946</v>
      </c>
      <c r="H93" s="112">
        <v>1496</v>
      </c>
      <c r="I93" s="112">
        <v>71</v>
      </c>
      <c r="J93" s="124">
        <v>1570</v>
      </c>
      <c r="K93" s="124">
        <v>17</v>
      </c>
      <c r="L93" s="124">
        <v>0</v>
      </c>
      <c r="M93" s="124">
        <v>2250</v>
      </c>
      <c r="N93" s="124">
        <v>116</v>
      </c>
      <c r="O93" s="124">
        <v>6</v>
      </c>
      <c r="P93" s="124">
        <v>0</v>
      </c>
      <c r="Q93" s="124">
        <v>0</v>
      </c>
    </row>
    <row r="94" spans="1:17">
      <c r="A94" s="131">
        <v>44547</v>
      </c>
      <c r="B94" s="135" t="str">
        <f t="shared" si="2"/>
        <v>(金)</v>
      </c>
      <c r="C94" s="112">
        <f t="shared" si="3"/>
        <v>64018</v>
      </c>
      <c r="D94" s="112">
        <v>21819</v>
      </c>
      <c r="E94" s="112">
        <v>1012</v>
      </c>
      <c r="F94" s="112">
        <v>2</v>
      </c>
      <c r="G94" s="112">
        <v>39078</v>
      </c>
      <c r="H94" s="112">
        <v>2082</v>
      </c>
      <c r="I94" s="112">
        <v>25</v>
      </c>
      <c r="J94" s="124">
        <v>1266</v>
      </c>
      <c r="K94" s="124">
        <v>32</v>
      </c>
      <c r="L94" s="124">
        <v>0</v>
      </c>
      <c r="M94" s="124">
        <v>1915</v>
      </c>
      <c r="N94" s="124">
        <v>121</v>
      </c>
      <c r="O94" s="124">
        <v>1</v>
      </c>
      <c r="P94" s="124">
        <v>0</v>
      </c>
      <c r="Q94" s="124">
        <v>0</v>
      </c>
    </row>
    <row r="95" spans="1:17">
      <c r="A95" s="131">
        <v>44546</v>
      </c>
      <c r="B95" s="135" t="str">
        <f t="shared" si="2"/>
        <v>(木)</v>
      </c>
      <c r="C95" s="112">
        <f t="shared" si="3"/>
        <v>30298</v>
      </c>
      <c r="D95" s="112">
        <v>9447</v>
      </c>
      <c r="E95" s="112">
        <v>664</v>
      </c>
      <c r="F95" s="112">
        <v>6</v>
      </c>
      <c r="G95" s="112">
        <v>19362</v>
      </c>
      <c r="H95" s="112">
        <v>721</v>
      </c>
      <c r="I95" s="112">
        <v>98</v>
      </c>
      <c r="J95" s="124">
        <v>614</v>
      </c>
      <c r="K95" s="124">
        <v>19</v>
      </c>
      <c r="L95" s="124">
        <v>0</v>
      </c>
      <c r="M95" s="124">
        <v>1196</v>
      </c>
      <c r="N95" s="124">
        <v>33</v>
      </c>
      <c r="O95" s="124">
        <v>8</v>
      </c>
      <c r="P95" s="124">
        <v>0</v>
      </c>
      <c r="Q95" s="124">
        <v>0</v>
      </c>
    </row>
    <row r="96" spans="1:17">
      <c r="A96" s="131">
        <v>44545</v>
      </c>
      <c r="B96" s="135" t="str">
        <f t="shared" si="2"/>
        <v>(水)</v>
      </c>
      <c r="C96" s="112">
        <f t="shared" si="3"/>
        <v>31661</v>
      </c>
      <c r="D96" s="112">
        <v>8969</v>
      </c>
      <c r="E96" s="112">
        <v>602</v>
      </c>
      <c r="F96" s="112">
        <v>18</v>
      </c>
      <c r="G96" s="112">
        <v>21264</v>
      </c>
      <c r="H96" s="112">
        <v>777</v>
      </c>
      <c r="I96" s="112">
        <v>31</v>
      </c>
      <c r="J96" s="124">
        <v>554</v>
      </c>
      <c r="K96" s="124">
        <v>17</v>
      </c>
      <c r="L96" s="124">
        <v>1</v>
      </c>
      <c r="M96" s="124">
        <v>1240</v>
      </c>
      <c r="N96" s="124">
        <v>18</v>
      </c>
      <c r="O96" s="124">
        <v>2</v>
      </c>
      <c r="P96" s="124">
        <v>0</v>
      </c>
      <c r="Q96" s="124">
        <v>0</v>
      </c>
    </row>
    <row r="97" spans="1:17">
      <c r="A97" s="131">
        <v>44544</v>
      </c>
      <c r="B97" s="135" t="str">
        <f t="shared" si="2"/>
        <v>(火)</v>
      </c>
      <c r="C97" s="112">
        <f t="shared" si="3"/>
        <v>14994</v>
      </c>
      <c r="D97" s="112">
        <v>6991</v>
      </c>
      <c r="E97" s="112">
        <v>255</v>
      </c>
      <c r="F97" s="112">
        <v>15</v>
      </c>
      <c r="G97" s="112">
        <v>7036</v>
      </c>
      <c r="H97" s="112">
        <v>442</v>
      </c>
      <c r="I97" s="112">
        <v>255</v>
      </c>
      <c r="J97" s="124">
        <v>461</v>
      </c>
      <c r="K97" s="124">
        <v>10</v>
      </c>
      <c r="L97" s="124">
        <v>0</v>
      </c>
      <c r="M97" s="124">
        <v>391</v>
      </c>
      <c r="N97" s="124">
        <v>15</v>
      </c>
      <c r="O97" s="124">
        <v>25</v>
      </c>
      <c r="P97" s="124">
        <v>0</v>
      </c>
      <c r="Q97" s="124">
        <v>0</v>
      </c>
    </row>
    <row r="98" spans="1:17">
      <c r="A98" s="131">
        <v>44543</v>
      </c>
      <c r="B98" s="135" t="str">
        <f t="shared" si="2"/>
        <v>(月)</v>
      </c>
      <c r="C98" s="112">
        <f t="shared" si="3"/>
        <v>26430</v>
      </c>
      <c r="D98" s="112">
        <v>4451</v>
      </c>
      <c r="E98" s="112">
        <v>194</v>
      </c>
      <c r="F98" s="112">
        <v>0</v>
      </c>
      <c r="G98" s="112">
        <v>21014</v>
      </c>
      <c r="H98" s="112">
        <v>747</v>
      </c>
      <c r="I98" s="112">
        <v>24</v>
      </c>
      <c r="J98" s="124">
        <v>338</v>
      </c>
      <c r="K98" s="124">
        <v>8</v>
      </c>
      <c r="L98" s="124">
        <v>0</v>
      </c>
      <c r="M98" s="124">
        <v>1129</v>
      </c>
      <c r="N98" s="124">
        <v>21</v>
      </c>
      <c r="O98" s="124">
        <v>3</v>
      </c>
      <c r="P98" s="124">
        <v>0</v>
      </c>
      <c r="Q98" s="124">
        <v>0</v>
      </c>
    </row>
    <row r="99" spans="1:17">
      <c r="A99" s="131">
        <v>44542</v>
      </c>
      <c r="B99" s="135" t="str">
        <f t="shared" si="2"/>
        <v>(日)</v>
      </c>
      <c r="C99" s="112">
        <f t="shared" si="3"/>
        <v>29159</v>
      </c>
      <c r="D99" s="112">
        <v>4145</v>
      </c>
      <c r="E99" s="112">
        <v>264</v>
      </c>
      <c r="F99" s="112">
        <v>0</v>
      </c>
      <c r="G99" s="112">
        <v>23621</v>
      </c>
      <c r="H99" s="112">
        <v>1120</v>
      </c>
      <c r="I99" s="112">
        <v>9</v>
      </c>
      <c r="J99" s="124">
        <v>198</v>
      </c>
      <c r="K99" s="124">
        <v>14</v>
      </c>
      <c r="L99" s="124">
        <v>0</v>
      </c>
      <c r="M99" s="124">
        <v>1015</v>
      </c>
      <c r="N99" s="124">
        <v>66</v>
      </c>
      <c r="O99" s="124">
        <v>0</v>
      </c>
      <c r="P99" s="124">
        <v>0</v>
      </c>
      <c r="Q99" s="124">
        <v>0</v>
      </c>
    </row>
    <row r="100" spans="1:17">
      <c r="A100" s="131">
        <v>44541</v>
      </c>
      <c r="B100" s="135" t="str">
        <f t="shared" si="2"/>
        <v>(土)</v>
      </c>
      <c r="C100" s="112">
        <f t="shared" si="3"/>
        <v>72598</v>
      </c>
      <c r="D100" s="112">
        <v>10357</v>
      </c>
      <c r="E100" s="112">
        <v>591</v>
      </c>
      <c r="F100" s="112">
        <v>4</v>
      </c>
      <c r="G100" s="112">
        <v>59696</v>
      </c>
      <c r="H100" s="112">
        <v>1920</v>
      </c>
      <c r="I100" s="112">
        <v>30</v>
      </c>
      <c r="J100" s="124">
        <v>398</v>
      </c>
      <c r="K100" s="124">
        <v>33</v>
      </c>
      <c r="L100" s="124">
        <v>1</v>
      </c>
      <c r="M100" s="124">
        <v>2276</v>
      </c>
      <c r="N100" s="124">
        <v>96</v>
      </c>
      <c r="O100" s="124">
        <v>1</v>
      </c>
      <c r="P100" s="124">
        <v>0</v>
      </c>
      <c r="Q100" s="124">
        <v>0</v>
      </c>
    </row>
    <row r="101" spans="1:17">
      <c r="A101" s="131">
        <v>44540</v>
      </c>
      <c r="B101" s="135" t="str">
        <f t="shared" si="2"/>
        <v>(金)</v>
      </c>
      <c r="C101" s="112">
        <f t="shared" si="3"/>
        <v>51829</v>
      </c>
      <c r="D101" s="112">
        <v>7147</v>
      </c>
      <c r="E101" s="112">
        <v>733</v>
      </c>
      <c r="F101" s="112">
        <v>3</v>
      </c>
      <c r="G101" s="112">
        <v>42460</v>
      </c>
      <c r="H101" s="112">
        <v>1440</v>
      </c>
      <c r="I101" s="112">
        <v>46</v>
      </c>
      <c r="J101" s="124">
        <v>420</v>
      </c>
      <c r="K101" s="124">
        <v>29</v>
      </c>
      <c r="L101" s="124">
        <v>0</v>
      </c>
      <c r="M101" s="124">
        <v>1950</v>
      </c>
      <c r="N101" s="124">
        <v>51</v>
      </c>
      <c r="O101" s="124">
        <v>6</v>
      </c>
      <c r="P101" s="124">
        <v>0</v>
      </c>
      <c r="Q101" s="124">
        <v>0</v>
      </c>
    </row>
    <row r="102" spans="1:17">
      <c r="A102" s="131">
        <v>44539</v>
      </c>
      <c r="B102" s="135" t="str">
        <f t="shared" si="2"/>
        <v>(木)</v>
      </c>
      <c r="C102" s="112">
        <f t="shared" si="3"/>
        <v>26689</v>
      </c>
      <c r="D102" s="112">
        <v>4365</v>
      </c>
      <c r="E102" s="112">
        <v>419</v>
      </c>
      <c r="F102" s="112">
        <v>9</v>
      </c>
      <c r="G102" s="112">
        <v>20782</v>
      </c>
      <c r="H102" s="112">
        <v>751</v>
      </c>
      <c r="I102" s="112">
        <v>363</v>
      </c>
      <c r="J102" s="124">
        <v>302</v>
      </c>
      <c r="K102" s="124">
        <v>17</v>
      </c>
      <c r="L102" s="124">
        <v>1</v>
      </c>
      <c r="M102" s="124">
        <v>1202</v>
      </c>
      <c r="N102" s="124">
        <v>28</v>
      </c>
      <c r="O102" s="124">
        <v>23</v>
      </c>
      <c r="P102" s="124">
        <v>0</v>
      </c>
      <c r="Q102" s="124">
        <v>0</v>
      </c>
    </row>
    <row r="103" spans="1:17">
      <c r="A103" s="131">
        <v>44538</v>
      </c>
      <c r="B103" s="135" t="str">
        <f t="shared" si="2"/>
        <v>(水)</v>
      </c>
      <c r="C103" s="112">
        <f t="shared" si="3"/>
        <v>30239</v>
      </c>
      <c r="D103" s="112">
        <v>6276</v>
      </c>
      <c r="E103" s="112">
        <v>491</v>
      </c>
      <c r="F103" s="112">
        <v>5</v>
      </c>
      <c r="G103" s="112">
        <v>22492</v>
      </c>
      <c r="H103" s="112">
        <v>941</v>
      </c>
      <c r="I103" s="112">
        <v>34</v>
      </c>
      <c r="J103" s="124">
        <v>520</v>
      </c>
      <c r="K103" s="124">
        <v>23</v>
      </c>
      <c r="L103" s="124">
        <v>2</v>
      </c>
      <c r="M103" s="124">
        <v>1306</v>
      </c>
      <c r="N103" s="124">
        <v>21</v>
      </c>
      <c r="O103" s="124">
        <v>10</v>
      </c>
      <c r="P103" s="124">
        <v>0</v>
      </c>
      <c r="Q103" s="124">
        <v>0</v>
      </c>
    </row>
    <row r="104" spans="1:17">
      <c r="A104" s="131">
        <v>44537</v>
      </c>
      <c r="B104" s="135" t="str">
        <f t="shared" si="2"/>
        <v>(火)</v>
      </c>
      <c r="C104" s="112">
        <f t="shared" si="3"/>
        <v>36048</v>
      </c>
      <c r="D104" s="112">
        <v>11549</v>
      </c>
      <c r="E104" s="112">
        <v>165</v>
      </c>
      <c r="F104" s="112">
        <v>1</v>
      </c>
      <c r="G104" s="112">
        <v>23626</v>
      </c>
      <c r="H104" s="112">
        <v>659</v>
      </c>
      <c r="I104" s="112">
        <v>48</v>
      </c>
      <c r="J104" s="124">
        <v>675</v>
      </c>
      <c r="K104" s="124">
        <v>4</v>
      </c>
      <c r="L104" s="124">
        <v>1</v>
      </c>
      <c r="M104" s="124">
        <v>1261</v>
      </c>
      <c r="N104" s="124">
        <v>13</v>
      </c>
      <c r="O104" s="124">
        <v>4</v>
      </c>
      <c r="P104" s="124">
        <v>0</v>
      </c>
      <c r="Q104" s="124">
        <v>0</v>
      </c>
    </row>
    <row r="105" spans="1:17">
      <c r="A105" s="131">
        <v>44536</v>
      </c>
      <c r="B105" s="135" t="str">
        <f t="shared" si="2"/>
        <v>(月)</v>
      </c>
      <c r="C105" s="112">
        <f t="shared" si="3"/>
        <v>39634</v>
      </c>
      <c r="D105" s="112">
        <v>13781</v>
      </c>
      <c r="E105" s="112">
        <v>173</v>
      </c>
      <c r="F105" s="112">
        <v>3</v>
      </c>
      <c r="G105" s="112">
        <v>24475</v>
      </c>
      <c r="H105" s="112">
        <v>1155</v>
      </c>
      <c r="I105" s="112">
        <v>47</v>
      </c>
      <c r="J105" s="124">
        <v>788</v>
      </c>
      <c r="K105" s="124">
        <v>4</v>
      </c>
      <c r="L105" s="124">
        <v>0</v>
      </c>
      <c r="M105" s="124">
        <v>1280</v>
      </c>
      <c r="N105" s="124">
        <v>29</v>
      </c>
      <c r="O105" s="124">
        <v>6</v>
      </c>
      <c r="P105" s="124">
        <v>0</v>
      </c>
      <c r="Q105" s="124">
        <v>0</v>
      </c>
    </row>
    <row r="106" spans="1:17">
      <c r="A106" s="131">
        <v>44535</v>
      </c>
      <c r="B106" s="135" t="str">
        <f t="shared" si="2"/>
        <v>(日)</v>
      </c>
      <c r="C106" s="112">
        <f t="shared" si="3"/>
        <v>49414</v>
      </c>
      <c r="D106" s="112">
        <v>16033</v>
      </c>
      <c r="E106" s="112">
        <v>197</v>
      </c>
      <c r="F106" s="112">
        <v>1</v>
      </c>
      <c r="G106" s="112">
        <v>31005</v>
      </c>
      <c r="H106" s="112">
        <v>2079</v>
      </c>
      <c r="I106" s="112">
        <v>99</v>
      </c>
      <c r="J106" s="124">
        <v>910</v>
      </c>
      <c r="K106" s="124">
        <v>4</v>
      </c>
      <c r="L106" s="124">
        <v>0</v>
      </c>
      <c r="M106" s="124">
        <v>1242</v>
      </c>
      <c r="N106" s="124">
        <v>98</v>
      </c>
      <c r="O106" s="124">
        <v>6</v>
      </c>
      <c r="P106" s="124">
        <v>0</v>
      </c>
      <c r="Q106" s="124">
        <v>0</v>
      </c>
    </row>
    <row r="107" spans="1:17">
      <c r="A107" s="131">
        <v>44534</v>
      </c>
      <c r="B107" s="135" t="str">
        <f t="shared" si="2"/>
        <v>(土)</v>
      </c>
      <c r="C107" s="112">
        <f t="shared" si="3"/>
        <v>121231</v>
      </c>
      <c r="D107" s="112">
        <v>44229</v>
      </c>
      <c r="E107" s="112">
        <v>206</v>
      </c>
      <c r="F107" s="112">
        <v>3</v>
      </c>
      <c r="G107" s="112">
        <v>72994</v>
      </c>
      <c r="H107" s="112">
        <v>3632</v>
      </c>
      <c r="I107" s="112">
        <v>167</v>
      </c>
      <c r="J107" s="124">
        <v>1813</v>
      </c>
      <c r="K107" s="124">
        <v>6</v>
      </c>
      <c r="L107" s="124">
        <v>0</v>
      </c>
      <c r="M107" s="124">
        <v>2751</v>
      </c>
      <c r="N107" s="124">
        <v>128</v>
      </c>
      <c r="O107" s="124">
        <v>7</v>
      </c>
      <c r="P107" s="124">
        <v>0</v>
      </c>
      <c r="Q107" s="124">
        <v>0</v>
      </c>
    </row>
    <row r="108" spans="1:17">
      <c r="A108" s="131">
        <v>44533</v>
      </c>
      <c r="B108" s="135" t="str">
        <f t="shared" si="2"/>
        <v>(金)</v>
      </c>
      <c r="C108" s="112">
        <f t="shared" si="3"/>
        <v>82135</v>
      </c>
      <c r="D108" s="112">
        <v>28760</v>
      </c>
      <c r="E108" s="112">
        <v>249</v>
      </c>
      <c r="F108" s="112">
        <v>3</v>
      </c>
      <c r="G108" s="112">
        <v>51186</v>
      </c>
      <c r="H108" s="112">
        <v>1637</v>
      </c>
      <c r="I108" s="112">
        <v>300</v>
      </c>
      <c r="J108" s="124">
        <v>1591</v>
      </c>
      <c r="K108" s="124">
        <v>7</v>
      </c>
      <c r="L108" s="124">
        <v>1</v>
      </c>
      <c r="M108" s="124">
        <v>2215</v>
      </c>
      <c r="N108" s="124">
        <v>45</v>
      </c>
      <c r="O108" s="124">
        <v>46</v>
      </c>
      <c r="P108" s="124">
        <v>0</v>
      </c>
      <c r="Q108" s="124">
        <v>0</v>
      </c>
    </row>
    <row r="109" spans="1:17">
      <c r="A109" s="131">
        <v>44532</v>
      </c>
      <c r="B109" s="135" t="str">
        <f t="shared" si="2"/>
        <v>(木)</v>
      </c>
      <c r="C109" s="112">
        <f t="shared" si="3"/>
        <v>44863</v>
      </c>
      <c r="D109" s="112">
        <v>14932</v>
      </c>
      <c r="E109" s="112">
        <v>261</v>
      </c>
      <c r="F109" s="112">
        <v>1</v>
      </c>
      <c r="G109" s="112">
        <v>28203</v>
      </c>
      <c r="H109" s="112">
        <v>1299</v>
      </c>
      <c r="I109" s="112">
        <v>167</v>
      </c>
      <c r="J109" s="124">
        <v>978</v>
      </c>
      <c r="K109" s="124">
        <v>13</v>
      </c>
      <c r="L109" s="124">
        <v>0</v>
      </c>
      <c r="M109" s="124">
        <v>1544</v>
      </c>
      <c r="N109" s="124">
        <v>23</v>
      </c>
      <c r="O109" s="124">
        <v>27</v>
      </c>
      <c r="P109" s="124">
        <v>0</v>
      </c>
      <c r="Q109" s="124">
        <v>0</v>
      </c>
    </row>
    <row r="110" spans="1:17">
      <c r="A110" s="131">
        <v>44531</v>
      </c>
      <c r="B110" s="135" t="str">
        <f t="shared" si="2"/>
        <v>(水)</v>
      </c>
      <c r="C110" s="112">
        <f t="shared" si="3"/>
        <v>48842</v>
      </c>
      <c r="D110" s="112">
        <v>15754</v>
      </c>
      <c r="E110" s="112">
        <v>303</v>
      </c>
      <c r="F110" s="112">
        <v>6</v>
      </c>
      <c r="G110" s="112">
        <v>31310</v>
      </c>
      <c r="H110" s="112">
        <v>1348</v>
      </c>
      <c r="I110" s="112">
        <v>121</v>
      </c>
      <c r="J110" s="124">
        <v>1052</v>
      </c>
      <c r="K110" s="124">
        <v>6</v>
      </c>
      <c r="L110" s="124">
        <v>1</v>
      </c>
      <c r="M110" s="124">
        <v>1727</v>
      </c>
      <c r="N110" s="124">
        <v>44</v>
      </c>
      <c r="O110" s="124">
        <v>8</v>
      </c>
      <c r="P110" s="124">
        <v>0</v>
      </c>
      <c r="Q110" s="124">
        <v>0</v>
      </c>
    </row>
    <row r="111" spans="1:17">
      <c r="A111" s="131">
        <v>44530</v>
      </c>
      <c r="B111" s="135" t="str">
        <f t="shared" si="2"/>
        <v>(火)</v>
      </c>
      <c r="C111" s="112">
        <f t="shared" si="3"/>
        <v>79970</v>
      </c>
      <c r="D111" s="112">
        <v>17545</v>
      </c>
      <c r="E111" s="112">
        <v>415</v>
      </c>
      <c r="F111" s="112">
        <v>26</v>
      </c>
      <c r="G111" s="112">
        <v>58726</v>
      </c>
      <c r="H111" s="112">
        <v>2807</v>
      </c>
      <c r="I111" s="112">
        <v>451</v>
      </c>
      <c r="J111" s="124">
        <v>1052</v>
      </c>
      <c r="K111" s="124">
        <v>17</v>
      </c>
      <c r="L111" s="124">
        <v>3</v>
      </c>
      <c r="M111" s="124">
        <v>2876</v>
      </c>
      <c r="N111" s="124">
        <v>101</v>
      </c>
      <c r="O111" s="124">
        <v>40</v>
      </c>
      <c r="P111" s="124">
        <v>0</v>
      </c>
      <c r="Q111" s="124">
        <v>0</v>
      </c>
    </row>
    <row r="112" spans="1:17">
      <c r="A112" s="131">
        <v>44529</v>
      </c>
      <c r="B112" s="135" t="str">
        <f t="shared" si="2"/>
        <v>(月)</v>
      </c>
      <c r="C112" s="112">
        <f t="shared" si="3"/>
        <v>75652</v>
      </c>
      <c r="D112" s="112">
        <v>17747</v>
      </c>
      <c r="E112" s="112">
        <v>540</v>
      </c>
      <c r="F112" s="112">
        <v>3</v>
      </c>
      <c r="G112" s="112">
        <v>54252</v>
      </c>
      <c r="H112" s="112">
        <v>2917</v>
      </c>
      <c r="I112" s="112">
        <v>193</v>
      </c>
      <c r="J112" s="124">
        <v>950</v>
      </c>
      <c r="K112" s="124">
        <v>22</v>
      </c>
      <c r="L112" s="124">
        <v>0</v>
      </c>
      <c r="M112" s="124">
        <v>2509</v>
      </c>
      <c r="N112" s="124">
        <v>97</v>
      </c>
      <c r="O112" s="124">
        <v>13</v>
      </c>
      <c r="P112" s="124">
        <v>0</v>
      </c>
      <c r="Q112" s="124">
        <v>0</v>
      </c>
    </row>
    <row r="113" spans="1:17">
      <c r="A113" s="131">
        <v>44528</v>
      </c>
      <c r="B113" s="135" t="str">
        <f t="shared" si="2"/>
        <v>(日)</v>
      </c>
      <c r="C113" s="112">
        <f t="shared" si="3"/>
        <v>113334</v>
      </c>
      <c r="D113" s="112">
        <v>19252</v>
      </c>
      <c r="E113" s="112">
        <v>607</v>
      </c>
      <c r="F113" s="112">
        <v>0</v>
      </c>
      <c r="G113" s="112">
        <v>83651</v>
      </c>
      <c r="H113" s="112">
        <v>9786</v>
      </c>
      <c r="I113" s="112">
        <v>38</v>
      </c>
      <c r="J113" s="124">
        <v>815</v>
      </c>
      <c r="K113" s="124">
        <v>20</v>
      </c>
      <c r="L113" s="124">
        <v>0</v>
      </c>
      <c r="M113" s="124">
        <v>2885</v>
      </c>
      <c r="N113" s="124">
        <v>282</v>
      </c>
      <c r="O113" s="124">
        <v>4</v>
      </c>
      <c r="P113" s="124">
        <v>0</v>
      </c>
      <c r="Q113" s="124">
        <v>0</v>
      </c>
    </row>
    <row r="114" spans="1:17">
      <c r="A114" s="131">
        <v>44527</v>
      </c>
      <c r="B114" s="135" t="str">
        <f t="shared" si="2"/>
        <v>(土)</v>
      </c>
      <c r="C114" s="112">
        <f t="shared" si="3"/>
        <v>207584</v>
      </c>
      <c r="D114" s="112">
        <v>50537</v>
      </c>
      <c r="E114" s="112">
        <v>912</v>
      </c>
      <c r="F114" s="112">
        <v>33</v>
      </c>
      <c r="G114" s="112">
        <v>140817</v>
      </c>
      <c r="H114" s="112">
        <v>14527</v>
      </c>
      <c r="I114" s="112">
        <v>758</v>
      </c>
      <c r="J114" s="124">
        <v>1964</v>
      </c>
      <c r="K114" s="124">
        <v>40</v>
      </c>
      <c r="L114" s="124">
        <v>9</v>
      </c>
      <c r="M114" s="124">
        <v>4478</v>
      </c>
      <c r="N114" s="124">
        <v>365</v>
      </c>
      <c r="O114" s="124">
        <v>71</v>
      </c>
      <c r="P114" s="124">
        <v>0</v>
      </c>
      <c r="Q114" s="124">
        <v>0</v>
      </c>
    </row>
    <row r="115" spans="1:17">
      <c r="A115" s="131">
        <v>44526</v>
      </c>
      <c r="B115" s="135" t="str">
        <f t="shared" si="2"/>
        <v>(金)</v>
      </c>
      <c r="C115" s="112">
        <f t="shared" si="3"/>
        <v>148988</v>
      </c>
      <c r="D115" s="112">
        <v>36568</v>
      </c>
      <c r="E115" s="112">
        <v>1706</v>
      </c>
      <c r="F115" s="112">
        <v>5</v>
      </c>
      <c r="G115" s="112">
        <v>102015</v>
      </c>
      <c r="H115" s="112">
        <v>8563</v>
      </c>
      <c r="I115" s="112">
        <v>131</v>
      </c>
      <c r="J115" s="124">
        <v>1750</v>
      </c>
      <c r="K115" s="124">
        <v>103</v>
      </c>
      <c r="L115" s="124">
        <v>0</v>
      </c>
      <c r="M115" s="124">
        <v>3998</v>
      </c>
      <c r="N115" s="124">
        <v>240</v>
      </c>
      <c r="O115" s="124">
        <v>9</v>
      </c>
      <c r="P115" s="124">
        <v>0</v>
      </c>
      <c r="Q115" s="124">
        <v>0</v>
      </c>
    </row>
    <row r="116" spans="1:17">
      <c r="A116" s="131">
        <v>44525</v>
      </c>
      <c r="B116" s="135" t="str">
        <f t="shared" si="2"/>
        <v>(木)</v>
      </c>
      <c r="C116" s="112">
        <f t="shared" si="3"/>
        <v>86243</v>
      </c>
      <c r="D116" s="112">
        <v>19463</v>
      </c>
      <c r="E116" s="112">
        <v>691</v>
      </c>
      <c r="F116" s="112">
        <v>37</v>
      </c>
      <c r="G116" s="112">
        <v>59238</v>
      </c>
      <c r="H116" s="112">
        <v>6272</v>
      </c>
      <c r="I116" s="112">
        <v>542</v>
      </c>
      <c r="J116" s="124">
        <v>1213</v>
      </c>
      <c r="K116" s="124">
        <v>31</v>
      </c>
      <c r="L116" s="124">
        <v>5</v>
      </c>
      <c r="M116" s="124">
        <v>2938</v>
      </c>
      <c r="N116" s="124">
        <v>176</v>
      </c>
      <c r="O116" s="124">
        <v>29</v>
      </c>
      <c r="P116" s="124">
        <v>0</v>
      </c>
      <c r="Q116" s="124">
        <v>0</v>
      </c>
    </row>
    <row r="117" spans="1:17">
      <c r="A117" s="131">
        <v>44524</v>
      </c>
      <c r="B117" s="135" t="str">
        <f t="shared" si="2"/>
        <v>(水)</v>
      </c>
      <c r="C117" s="112">
        <f t="shared" si="3"/>
        <v>71098</v>
      </c>
      <c r="D117" s="112">
        <v>21647</v>
      </c>
      <c r="E117" s="112">
        <v>764</v>
      </c>
      <c r="F117" s="112">
        <v>13</v>
      </c>
      <c r="G117" s="112">
        <v>40777</v>
      </c>
      <c r="H117" s="112">
        <v>7612</v>
      </c>
      <c r="I117" s="112">
        <v>285</v>
      </c>
      <c r="J117" s="124">
        <v>1220</v>
      </c>
      <c r="K117" s="124">
        <v>42</v>
      </c>
      <c r="L117" s="124">
        <v>2</v>
      </c>
      <c r="M117" s="124">
        <v>1867</v>
      </c>
      <c r="N117" s="124">
        <v>227</v>
      </c>
      <c r="O117" s="124">
        <v>35</v>
      </c>
      <c r="P117" s="124">
        <v>0</v>
      </c>
      <c r="Q117" s="124">
        <v>0</v>
      </c>
    </row>
    <row r="118" spans="1:17">
      <c r="A118" s="131">
        <v>44523</v>
      </c>
      <c r="B118" s="135" t="str">
        <f t="shared" si="2"/>
        <v>(火)</v>
      </c>
      <c r="C118" s="112">
        <f t="shared" si="3"/>
        <v>25746</v>
      </c>
      <c r="D118" s="112">
        <v>4727</v>
      </c>
      <c r="E118" s="112">
        <v>237</v>
      </c>
      <c r="F118" s="112">
        <v>5</v>
      </c>
      <c r="G118" s="112">
        <v>16140</v>
      </c>
      <c r="H118" s="112">
        <v>4517</v>
      </c>
      <c r="I118" s="112">
        <v>120</v>
      </c>
      <c r="J118" s="124">
        <v>232</v>
      </c>
      <c r="K118" s="124">
        <v>2</v>
      </c>
      <c r="L118" s="124">
        <v>0</v>
      </c>
      <c r="M118" s="124">
        <v>611</v>
      </c>
      <c r="N118" s="124">
        <v>155</v>
      </c>
      <c r="O118" s="124">
        <v>9</v>
      </c>
      <c r="P118" s="124">
        <v>0</v>
      </c>
      <c r="Q118" s="124">
        <v>0</v>
      </c>
    </row>
    <row r="119" spans="1:17">
      <c r="A119" s="131">
        <v>44522</v>
      </c>
      <c r="B119" s="135" t="str">
        <f t="shared" si="2"/>
        <v>(月)</v>
      </c>
      <c r="C119" s="112">
        <f t="shared" si="3"/>
        <v>92855</v>
      </c>
      <c r="D119" s="112">
        <v>21900</v>
      </c>
      <c r="E119" s="112">
        <v>651</v>
      </c>
      <c r="F119" s="112">
        <v>13</v>
      </c>
      <c r="G119" s="112">
        <v>63216</v>
      </c>
      <c r="H119" s="112">
        <v>6355</v>
      </c>
      <c r="I119" s="112">
        <v>720</v>
      </c>
      <c r="J119" s="124">
        <v>1142</v>
      </c>
      <c r="K119" s="124">
        <v>20</v>
      </c>
      <c r="L119" s="124">
        <v>1</v>
      </c>
      <c r="M119" s="124">
        <v>2712</v>
      </c>
      <c r="N119" s="124">
        <v>158</v>
      </c>
      <c r="O119" s="124">
        <v>61</v>
      </c>
      <c r="P119" s="124">
        <v>0</v>
      </c>
      <c r="Q119" s="124">
        <v>0</v>
      </c>
    </row>
    <row r="120" spans="1:17">
      <c r="A120" s="131">
        <v>44521</v>
      </c>
      <c r="B120" s="135" t="str">
        <f t="shared" si="2"/>
        <v>(日)</v>
      </c>
      <c r="C120" s="112">
        <f t="shared" si="3"/>
        <v>158573</v>
      </c>
      <c r="D120" s="112">
        <v>23918</v>
      </c>
      <c r="E120" s="112">
        <v>994</v>
      </c>
      <c r="F120" s="112">
        <v>13</v>
      </c>
      <c r="G120" s="112">
        <v>115555</v>
      </c>
      <c r="H120" s="112">
        <v>17298</v>
      </c>
      <c r="I120" s="112">
        <v>795</v>
      </c>
      <c r="J120" s="124">
        <v>1010</v>
      </c>
      <c r="K120" s="124">
        <v>70</v>
      </c>
      <c r="L120" s="124">
        <v>3</v>
      </c>
      <c r="M120" s="124">
        <v>3394</v>
      </c>
      <c r="N120" s="124">
        <v>538</v>
      </c>
      <c r="O120" s="124">
        <v>58</v>
      </c>
      <c r="P120" s="124">
        <v>0</v>
      </c>
      <c r="Q120" s="124">
        <v>0</v>
      </c>
    </row>
    <row r="121" spans="1:17">
      <c r="A121" s="131">
        <v>44520</v>
      </c>
      <c r="B121" s="135" t="str">
        <f t="shared" si="2"/>
        <v>(土)</v>
      </c>
      <c r="C121" s="112">
        <f t="shared" si="3"/>
        <v>279452</v>
      </c>
      <c r="D121" s="112">
        <v>54871</v>
      </c>
      <c r="E121" s="112">
        <v>1000</v>
      </c>
      <c r="F121" s="112">
        <v>12</v>
      </c>
      <c r="G121" s="112">
        <v>194603</v>
      </c>
      <c r="H121" s="112">
        <v>27317</v>
      </c>
      <c r="I121" s="112">
        <v>1649</v>
      </c>
      <c r="J121" s="124">
        <v>2072</v>
      </c>
      <c r="K121" s="124">
        <v>92</v>
      </c>
      <c r="L121" s="124">
        <v>1</v>
      </c>
      <c r="M121" s="124">
        <v>5404</v>
      </c>
      <c r="N121" s="124">
        <v>689</v>
      </c>
      <c r="O121" s="124">
        <v>101</v>
      </c>
      <c r="P121" s="124">
        <v>0</v>
      </c>
      <c r="Q121" s="124">
        <v>0</v>
      </c>
    </row>
    <row r="122" spans="1:17">
      <c r="A122" s="131">
        <v>44519</v>
      </c>
      <c r="B122" s="135" t="str">
        <f t="shared" si="2"/>
        <v>(金)</v>
      </c>
      <c r="C122" s="112">
        <f t="shared" si="3"/>
        <v>199515</v>
      </c>
      <c r="D122" s="112">
        <v>40376</v>
      </c>
      <c r="E122" s="112">
        <v>1714</v>
      </c>
      <c r="F122" s="112">
        <v>20</v>
      </c>
      <c r="G122" s="112">
        <v>142044</v>
      </c>
      <c r="H122" s="112">
        <v>14371</v>
      </c>
      <c r="I122" s="112">
        <v>990</v>
      </c>
      <c r="J122" s="124">
        <v>1885</v>
      </c>
      <c r="K122" s="124">
        <v>111</v>
      </c>
      <c r="L122" s="124">
        <v>2</v>
      </c>
      <c r="M122" s="124">
        <v>5007</v>
      </c>
      <c r="N122" s="124">
        <v>301</v>
      </c>
      <c r="O122" s="124">
        <v>72</v>
      </c>
      <c r="P122" s="124">
        <v>0</v>
      </c>
      <c r="Q122" s="124">
        <v>0</v>
      </c>
    </row>
    <row r="123" spans="1:17">
      <c r="A123" s="131">
        <v>44518</v>
      </c>
      <c r="B123" s="135" t="str">
        <f t="shared" si="2"/>
        <v>(木)</v>
      </c>
      <c r="C123" s="112">
        <f t="shared" si="3"/>
        <v>129878</v>
      </c>
      <c r="D123" s="112">
        <v>22589</v>
      </c>
      <c r="E123" s="112">
        <v>704</v>
      </c>
      <c r="F123" s="112">
        <v>4</v>
      </c>
      <c r="G123" s="112">
        <v>97334</v>
      </c>
      <c r="H123" s="112">
        <v>8888</v>
      </c>
      <c r="I123" s="112">
        <v>359</v>
      </c>
      <c r="J123" s="124">
        <v>1223</v>
      </c>
      <c r="K123" s="124">
        <v>28</v>
      </c>
      <c r="L123" s="124">
        <v>0</v>
      </c>
      <c r="M123" s="124">
        <v>4239</v>
      </c>
      <c r="N123" s="124">
        <v>266</v>
      </c>
      <c r="O123" s="124">
        <v>26</v>
      </c>
      <c r="P123" s="124">
        <v>0</v>
      </c>
      <c r="Q123" s="124">
        <v>0</v>
      </c>
    </row>
    <row r="124" spans="1:17">
      <c r="A124" s="131">
        <v>44517</v>
      </c>
      <c r="B124" s="135" t="str">
        <f t="shared" si="2"/>
        <v>(水)</v>
      </c>
      <c r="C124" s="112">
        <f t="shared" si="3"/>
        <v>140130</v>
      </c>
      <c r="D124" s="112">
        <v>23999</v>
      </c>
      <c r="E124" s="112">
        <v>888</v>
      </c>
      <c r="F124" s="112">
        <v>4</v>
      </c>
      <c r="G124" s="112">
        <v>102787</v>
      </c>
      <c r="H124" s="112">
        <v>11776</v>
      </c>
      <c r="I124" s="112">
        <v>676</v>
      </c>
      <c r="J124" s="124">
        <v>1404</v>
      </c>
      <c r="K124" s="124">
        <v>25</v>
      </c>
      <c r="L124" s="124">
        <v>0</v>
      </c>
      <c r="M124" s="124">
        <v>4550</v>
      </c>
      <c r="N124" s="124">
        <v>438</v>
      </c>
      <c r="O124" s="124">
        <v>56</v>
      </c>
      <c r="P124" s="124">
        <v>0</v>
      </c>
      <c r="Q124" s="124">
        <v>0</v>
      </c>
    </row>
    <row r="125" spans="1:17">
      <c r="A125" s="131">
        <v>44516</v>
      </c>
      <c r="B125" s="135" t="str">
        <f t="shared" si="2"/>
        <v>(火)</v>
      </c>
      <c r="C125" s="112">
        <f t="shared" si="3"/>
        <v>146064</v>
      </c>
      <c r="D125" s="112">
        <v>24597</v>
      </c>
      <c r="E125" s="112">
        <v>663</v>
      </c>
      <c r="F125" s="112">
        <v>28</v>
      </c>
      <c r="G125" s="112">
        <v>111623</v>
      </c>
      <c r="H125" s="112">
        <v>8363</v>
      </c>
      <c r="I125" s="112">
        <v>790</v>
      </c>
      <c r="J125" s="124">
        <v>1368</v>
      </c>
      <c r="K125" s="124">
        <v>25</v>
      </c>
      <c r="L125" s="124">
        <v>2</v>
      </c>
      <c r="M125" s="124">
        <v>4943</v>
      </c>
      <c r="N125" s="124">
        <v>248</v>
      </c>
      <c r="O125" s="124">
        <v>81</v>
      </c>
      <c r="P125" s="124">
        <v>0</v>
      </c>
      <c r="Q125" s="124">
        <v>0</v>
      </c>
    </row>
    <row r="126" spans="1:17">
      <c r="A126" s="131">
        <v>44515</v>
      </c>
      <c r="B126" s="135" t="str">
        <f t="shared" si="2"/>
        <v>(月)</v>
      </c>
      <c r="C126" s="112">
        <f t="shared" si="3"/>
        <v>145854</v>
      </c>
      <c r="D126" s="112">
        <v>25160</v>
      </c>
      <c r="E126" s="112">
        <v>718</v>
      </c>
      <c r="F126" s="112">
        <v>1</v>
      </c>
      <c r="G126" s="112">
        <v>109396</v>
      </c>
      <c r="H126" s="112">
        <v>10216</v>
      </c>
      <c r="I126" s="112">
        <v>363</v>
      </c>
      <c r="J126" s="124">
        <v>1282</v>
      </c>
      <c r="K126" s="124">
        <v>29</v>
      </c>
      <c r="L126" s="124">
        <v>0</v>
      </c>
      <c r="M126" s="124">
        <v>4433</v>
      </c>
      <c r="N126" s="124">
        <v>256</v>
      </c>
      <c r="O126" s="124">
        <v>14</v>
      </c>
      <c r="P126" s="124">
        <v>0</v>
      </c>
      <c r="Q126" s="124">
        <v>0</v>
      </c>
    </row>
    <row r="127" spans="1:17">
      <c r="A127" s="131">
        <v>44514</v>
      </c>
      <c r="B127" s="135" t="str">
        <f t="shared" si="2"/>
        <v>(日)</v>
      </c>
      <c r="C127" s="112">
        <f t="shared" si="3"/>
        <v>206889</v>
      </c>
      <c r="D127" s="112">
        <v>29979</v>
      </c>
      <c r="E127" s="112">
        <v>902</v>
      </c>
      <c r="F127" s="112">
        <v>2</v>
      </c>
      <c r="G127" s="112">
        <v>151356</v>
      </c>
      <c r="H127" s="112">
        <v>23295</v>
      </c>
      <c r="I127" s="112">
        <v>1355</v>
      </c>
      <c r="J127" s="124">
        <v>1165</v>
      </c>
      <c r="K127" s="124">
        <v>51</v>
      </c>
      <c r="L127" s="124">
        <v>2</v>
      </c>
      <c r="M127" s="124">
        <v>4509</v>
      </c>
      <c r="N127" s="124">
        <v>612</v>
      </c>
      <c r="O127" s="124">
        <v>66</v>
      </c>
      <c r="P127" s="124">
        <v>0</v>
      </c>
      <c r="Q127" s="124">
        <v>0</v>
      </c>
    </row>
    <row r="128" spans="1:17">
      <c r="A128" s="131">
        <v>44513</v>
      </c>
      <c r="B128" s="135" t="str">
        <f t="shared" si="2"/>
        <v>(土)</v>
      </c>
      <c r="C128" s="112">
        <f t="shared" si="3"/>
        <v>358308</v>
      </c>
      <c r="D128" s="112">
        <v>66280</v>
      </c>
      <c r="E128" s="112">
        <v>1271</v>
      </c>
      <c r="F128" s="112">
        <v>14</v>
      </c>
      <c r="G128" s="112">
        <v>260266</v>
      </c>
      <c r="H128" s="112">
        <v>28417</v>
      </c>
      <c r="I128" s="112">
        <v>2060</v>
      </c>
      <c r="J128" s="124">
        <v>2446</v>
      </c>
      <c r="K128" s="124">
        <v>69</v>
      </c>
      <c r="L128" s="124">
        <v>0</v>
      </c>
      <c r="M128" s="124">
        <v>6680</v>
      </c>
      <c r="N128" s="124">
        <v>591</v>
      </c>
      <c r="O128" s="124">
        <v>67</v>
      </c>
      <c r="P128" s="124">
        <v>0</v>
      </c>
      <c r="Q128" s="124">
        <v>0</v>
      </c>
    </row>
    <row r="129" spans="1:17">
      <c r="A129" s="131">
        <v>44512</v>
      </c>
      <c r="B129" s="135" t="str">
        <f t="shared" si="2"/>
        <v>(金)</v>
      </c>
      <c r="C129" s="112">
        <f t="shared" si="3"/>
        <v>272587</v>
      </c>
      <c r="D129" s="112">
        <v>49748</v>
      </c>
      <c r="E129" s="112">
        <v>990</v>
      </c>
      <c r="F129" s="112">
        <v>3</v>
      </c>
      <c r="G129" s="112">
        <v>196440</v>
      </c>
      <c r="H129" s="112">
        <v>23966</v>
      </c>
      <c r="I129" s="112">
        <v>1440</v>
      </c>
      <c r="J129" s="124">
        <v>2169</v>
      </c>
      <c r="K129" s="124">
        <v>26</v>
      </c>
      <c r="L129" s="124">
        <v>0</v>
      </c>
      <c r="M129" s="124">
        <v>5768</v>
      </c>
      <c r="N129" s="124">
        <v>424</v>
      </c>
      <c r="O129" s="124">
        <v>78</v>
      </c>
      <c r="P129" s="124">
        <v>0</v>
      </c>
      <c r="Q129" s="124">
        <v>0</v>
      </c>
    </row>
    <row r="130" spans="1:17">
      <c r="A130" s="131">
        <v>44511</v>
      </c>
      <c r="B130" s="135" t="str">
        <f t="shared" si="2"/>
        <v>(木)</v>
      </c>
      <c r="C130" s="112">
        <f t="shared" si="3"/>
        <v>183764</v>
      </c>
      <c r="D130" s="112">
        <v>29793</v>
      </c>
      <c r="E130" s="112">
        <v>762</v>
      </c>
      <c r="F130" s="112">
        <v>39</v>
      </c>
      <c r="G130" s="112">
        <v>135409</v>
      </c>
      <c r="H130" s="112">
        <v>16627</v>
      </c>
      <c r="I130" s="112">
        <v>1134</v>
      </c>
      <c r="J130" s="124">
        <v>1609</v>
      </c>
      <c r="K130" s="124">
        <v>32</v>
      </c>
      <c r="L130" s="124">
        <v>1</v>
      </c>
      <c r="M130" s="124">
        <v>5119</v>
      </c>
      <c r="N130" s="124">
        <v>436</v>
      </c>
      <c r="O130" s="124">
        <v>79</v>
      </c>
      <c r="P130" s="124">
        <v>0</v>
      </c>
      <c r="Q130" s="124">
        <v>0</v>
      </c>
    </row>
    <row r="131" spans="1:17">
      <c r="A131" s="131">
        <v>44510</v>
      </c>
      <c r="B131" s="135" t="str">
        <f t="shared" si="2"/>
        <v>(水)</v>
      </c>
      <c r="C131" s="112">
        <f t="shared" si="3"/>
        <v>207725</v>
      </c>
      <c r="D131" s="112">
        <v>32911</v>
      </c>
      <c r="E131" s="112">
        <v>1001</v>
      </c>
      <c r="F131" s="112">
        <v>14</v>
      </c>
      <c r="G131" s="112">
        <v>154566</v>
      </c>
      <c r="H131" s="112">
        <v>17682</v>
      </c>
      <c r="I131" s="112">
        <v>1551</v>
      </c>
      <c r="J131" s="124">
        <v>1821</v>
      </c>
      <c r="K131" s="124">
        <v>22</v>
      </c>
      <c r="L131" s="124">
        <v>1</v>
      </c>
      <c r="M131" s="124">
        <v>6306</v>
      </c>
      <c r="N131" s="124">
        <v>425</v>
      </c>
      <c r="O131" s="124">
        <v>92</v>
      </c>
      <c r="P131" s="124">
        <v>0</v>
      </c>
      <c r="Q131" s="124">
        <v>0</v>
      </c>
    </row>
    <row r="132" spans="1:17">
      <c r="A132" s="131">
        <v>44509</v>
      </c>
      <c r="B132" s="135" t="str">
        <f t="shared" si="2"/>
        <v>(火)</v>
      </c>
      <c r="C132" s="112">
        <f t="shared" si="3"/>
        <v>227562</v>
      </c>
      <c r="D132" s="112">
        <v>49708</v>
      </c>
      <c r="E132" s="112">
        <v>510</v>
      </c>
      <c r="F132" s="112">
        <v>18</v>
      </c>
      <c r="G132" s="112">
        <v>159878</v>
      </c>
      <c r="H132" s="112">
        <v>15794</v>
      </c>
      <c r="I132" s="112">
        <v>1654</v>
      </c>
      <c r="J132" s="124">
        <v>2406</v>
      </c>
      <c r="K132" s="124">
        <v>8</v>
      </c>
      <c r="L132" s="124">
        <v>1</v>
      </c>
      <c r="M132" s="124">
        <v>6163</v>
      </c>
      <c r="N132" s="124">
        <v>426</v>
      </c>
      <c r="O132" s="124">
        <v>125</v>
      </c>
      <c r="P132" s="124">
        <v>0</v>
      </c>
      <c r="Q132" s="124">
        <v>0</v>
      </c>
    </row>
    <row r="133" spans="1:17">
      <c r="A133" s="131">
        <v>44508</v>
      </c>
      <c r="B133" s="135" t="str">
        <f t="shared" si="2"/>
        <v>(月)</v>
      </c>
      <c r="C133" s="112">
        <f t="shared" si="3"/>
        <v>230708</v>
      </c>
      <c r="D133" s="112">
        <v>47338</v>
      </c>
      <c r="E133" s="112">
        <v>817</v>
      </c>
      <c r="F133" s="112">
        <v>13</v>
      </c>
      <c r="G133" s="112">
        <v>162533</v>
      </c>
      <c r="H133" s="112">
        <v>18106</v>
      </c>
      <c r="I133" s="112">
        <v>1901</v>
      </c>
      <c r="J133" s="124">
        <v>2261</v>
      </c>
      <c r="K133" s="124">
        <v>14</v>
      </c>
      <c r="L133" s="124">
        <v>1</v>
      </c>
      <c r="M133" s="124">
        <v>5937</v>
      </c>
      <c r="N133" s="124">
        <v>372</v>
      </c>
      <c r="O133" s="124">
        <v>154</v>
      </c>
      <c r="P133" s="124">
        <v>0</v>
      </c>
      <c r="Q133" s="124">
        <v>0</v>
      </c>
    </row>
    <row r="134" spans="1:17">
      <c r="A134" s="131">
        <v>44507</v>
      </c>
      <c r="B134" s="135" t="str">
        <f t="shared" si="2"/>
        <v>(日)</v>
      </c>
      <c r="C134" s="112">
        <f t="shared" si="3"/>
        <v>351201</v>
      </c>
      <c r="D134" s="112">
        <v>71315</v>
      </c>
      <c r="E134" s="112">
        <v>2170</v>
      </c>
      <c r="F134" s="112">
        <v>9</v>
      </c>
      <c r="G134" s="112">
        <v>234708</v>
      </c>
      <c r="H134" s="112">
        <v>41438</v>
      </c>
      <c r="I134" s="112">
        <v>1561</v>
      </c>
      <c r="J134" s="124">
        <v>2589</v>
      </c>
      <c r="K134" s="124">
        <v>98</v>
      </c>
      <c r="L134" s="124">
        <v>2</v>
      </c>
      <c r="M134" s="124">
        <v>5934</v>
      </c>
      <c r="N134" s="124">
        <v>832</v>
      </c>
      <c r="O134" s="124">
        <v>56</v>
      </c>
      <c r="P134" s="124">
        <v>0</v>
      </c>
      <c r="Q134" s="124">
        <v>0</v>
      </c>
    </row>
    <row r="135" spans="1:17">
      <c r="A135" s="131">
        <v>44506</v>
      </c>
      <c r="B135" s="135" t="str">
        <f t="shared" ref="B135:B198" si="4">"(" &amp; TEXT(A135,"aaa") &amp; ")"</f>
        <v>(土)</v>
      </c>
      <c r="C135" s="112">
        <f t="shared" ref="C135:C196" si="5">SUM(D135:I135)</f>
        <v>555154</v>
      </c>
      <c r="D135" s="112">
        <v>113241</v>
      </c>
      <c r="E135" s="112">
        <v>2973</v>
      </c>
      <c r="F135" s="112">
        <v>12</v>
      </c>
      <c r="G135" s="112">
        <v>388918</v>
      </c>
      <c r="H135" s="112">
        <v>48549</v>
      </c>
      <c r="I135" s="112">
        <v>1461</v>
      </c>
      <c r="J135" s="124">
        <v>3655</v>
      </c>
      <c r="K135" s="124">
        <v>103</v>
      </c>
      <c r="L135" s="124">
        <v>2</v>
      </c>
      <c r="M135" s="124">
        <v>8722</v>
      </c>
      <c r="N135" s="124">
        <v>807</v>
      </c>
      <c r="O135" s="124">
        <v>57</v>
      </c>
      <c r="P135" s="124">
        <v>0</v>
      </c>
      <c r="Q135" s="124">
        <v>0</v>
      </c>
    </row>
    <row r="136" spans="1:17">
      <c r="A136" s="131">
        <v>44505</v>
      </c>
      <c r="B136" s="135" t="str">
        <f t="shared" si="4"/>
        <v>(金)</v>
      </c>
      <c r="C136" s="112">
        <f t="shared" si="5"/>
        <v>412445</v>
      </c>
      <c r="D136" s="112">
        <v>83260</v>
      </c>
      <c r="E136" s="112">
        <v>1297</v>
      </c>
      <c r="F136" s="112">
        <v>12</v>
      </c>
      <c r="G136" s="112">
        <v>294934</v>
      </c>
      <c r="H136" s="112">
        <v>31398</v>
      </c>
      <c r="I136" s="112">
        <v>1544</v>
      </c>
      <c r="J136" s="124">
        <v>3435</v>
      </c>
      <c r="K136" s="124">
        <v>38</v>
      </c>
      <c r="L136" s="124">
        <v>1</v>
      </c>
      <c r="M136" s="124">
        <v>8771</v>
      </c>
      <c r="N136" s="124">
        <v>502</v>
      </c>
      <c r="O136" s="124">
        <v>85</v>
      </c>
      <c r="P136" s="124">
        <v>0</v>
      </c>
      <c r="Q136" s="124">
        <v>0</v>
      </c>
    </row>
    <row r="137" spans="1:17">
      <c r="A137" s="131">
        <v>44504</v>
      </c>
      <c r="B137" s="135" t="str">
        <f t="shared" si="4"/>
        <v>(木)</v>
      </c>
      <c r="C137" s="112">
        <f t="shared" si="5"/>
        <v>328126</v>
      </c>
      <c r="D137" s="112">
        <v>53448</v>
      </c>
      <c r="E137" s="112">
        <v>1384</v>
      </c>
      <c r="F137" s="112">
        <v>9</v>
      </c>
      <c r="G137" s="112">
        <v>245798</v>
      </c>
      <c r="H137" s="112">
        <v>26002</v>
      </c>
      <c r="I137" s="112">
        <v>1485</v>
      </c>
      <c r="J137" s="124">
        <v>2571</v>
      </c>
      <c r="K137" s="124">
        <v>27</v>
      </c>
      <c r="L137" s="124">
        <v>0</v>
      </c>
      <c r="M137" s="124">
        <v>9409</v>
      </c>
      <c r="N137" s="124">
        <v>628</v>
      </c>
      <c r="O137" s="124">
        <v>85</v>
      </c>
      <c r="P137" s="124">
        <v>0</v>
      </c>
      <c r="Q137" s="124">
        <v>0</v>
      </c>
    </row>
    <row r="138" spans="1:17">
      <c r="A138" s="131">
        <v>44503</v>
      </c>
      <c r="B138" s="135" t="str">
        <f t="shared" si="4"/>
        <v>(水)</v>
      </c>
      <c r="C138" s="112">
        <f t="shared" si="5"/>
        <v>99138</v>
      </c>
      <c r="D138" s="112">
        <v>20747</v>
      </c>
      <c r="E138" s="112">
        <v>956</v>
      </c>
      <c r="F138" s="112">
        <v>2</v>
      </c>
      <c r="G138" s="112">
        <v>55407</v>
      </c>
      <c r="H138" s="112">
        <v>21003</v>
      </c>
      <c r="I138" s="112">
        <v>1023</v>
      </c>
      <c r="J138" s="124">
        <v>841</v>
      </c>
      <c r="K138" s="124">
        <v>24</v>
      </c>
      <c r="L138" s="124">
        <v>1</v>
      </c>
      <c r="M138" s="124">
        <v>1615</v>
      </c>
      <c r="N138" s="124">
        <v>541</v>
      </c>
      <c r="O138" s="124">
        <v>49</v>
      </c>
      <c r="P138" s="124">
        <v>0</v>
      </c>
      <c r="Q138" s="124">
        <v>0</v>
      </c>
    </row>
    <row r="139" spans="1:17">
      <c r="A139" s="131">
        <v>44502</v>
      </c>
      <c r="B139" s="135" t="str">
        <f t="shared" si="4"/>
        <v>(火)</v>
      </c>
      <c r="C139" s="112">
        <f t="shared" si="5"/>
        <v>313463</v>
      </c>
      <c r="D139" s="112">
        <v>36415</v>
      </c>
      <c r="E139" s="112">
        <v>2173</v>
      </c>
      <c r="F139" s="112">
        <v>51</v>
      </c>
      <c r="G139" s="112">
        <v>246383</v>
      </c>
      <c r="H139" s="112">
        <v>26337</v>
      </c>
      <c r="I139" s="112">
        <v>2104</v>
      </c>
      <c r="J139" s="124">
        <v>1725</v>
      </c>
      <c r="K139" s="124">
        <v>81</v>
      </c>
      <c r="L139" s="124">
        <v>3</v>
      </c>
      <c r="M139" s="124">
        <v>9324</v>
      </c>
      <c r="N139" s="124">
        <v>581</v>
      </c>
      <c r="O139" s="124">
        <v>101</v>
      </c>
      <c r="P139" s="124">
        <v>0</v>
      </c>
      <c r="Q139" s="124">
        <v>0</v>
      </c>
    </row>
    <row r="140" spans="1:17">
      <c r="A140" s="131">
        <v>44501</v>
      </c>
      <c r="B140" s="135" t="str">
        <f t="shared" si="4"/>
        <v>(月)</v>
      </c>
      <c r="C140" s="112">
        <f t="shared" si="5"/>
        <v>334150</v>
      </c>
      <c r="D140" s="112">
        <v>54631</v>
      </c>
      <c r="E140" s="112">
        <v>2502</v>
      </c>
      <c r="F140" s="112">
        <v>6</v>
      </c>
      <c r="G140" s="112">
        <v>251137</v>
      </c>
      <c r="H140" s="112">
        <v>23920</v>
      </c>
      <c r="I140" s="112">
        <v>1954</v>
      </c>
      <c r="J140" s="124">
        <v>2490</v>
      </c>
      <c r="K140" s="124">
        <v>99</v>
      </c>
      <c r="L140" s="124">
        <v>0</v>
      </c>
      <c r="M140" s="124">
        <v>9711</v>
      </c>
      <c r="N140" s="124">
        <v>555</v>
      </c>
      <c r="O140" s="124">
        <v>102</v>
      </c>
      <c r="P140" s="124">
        <v>0</v>
      </c>
      <c r="Q140" s="124">
        <v>0</v>
      </c>
    </row>
    <row r="141" spans="1:17">
      <c r="A141" s="131">
        <v>44500</v>
      </c>
      <c r="B141" s="135" t="str">
        <f t="shared" si="4"/>
        <v>(日)</v>
      </c>
      <c r="C141" s="112">
        <f t="shared" si="5"/>
        <v>527006</v>
      </c>
      <c r="D141" s="112">
        <v>109784</v>
      </c>
      <c r="E141" s="112">
        <v>9846</v>
      </c>
      <c r="F141" s="112">
        <v>5</v>
      </c>
      <c r="G141" s="112">
        <v>345840</v>
      </c>
      <c r="H141" s="112">
        <v>60360</v>
      </c>
      <c r="I141" s="112">
        <v>1171</v>
      </c>
      <c r="J141" s="124">
        <v>3243</v>
      </c>
      <c r="K141" s="124">
        <v>288</v>
      </c>
      <c r="L141" s="124">
        <v>0</v>
      </c>
      <c r="M141" s="124">
        <v>8087</v>
      </c>
      <c r="N141" s="124">
        <v>1126</v>
      </c>
      <c r="O141" s="124">
        <v>52</v>
      </c>
      <c r="P141" s="124">
        <v>0</v>
      </c>
      <c r="Q141" s="124">
        <v>0</v>
      </c>
    </row>
    <row r="142" spans="1:17">
      <c r="A142" s="131">
        <v>44499</v>
      </c>
      <c r="B142" s="135" t="str">
        <f t="shared" si="4"/>
        <v>(土)</v>
      </c>
      <c r="C142" s="112">
        <f t="shared" si="5"/>
        <v>750966</v>
      </c>
      <c r="D142" s="112">
        <v>169126</v>
      </c>
      <c r="E142" s="112">
        <v>12943</v>
      </c>
      <c r="F142" s="112">
        <v>18</v>
      </c>
      <c r="G142" s="112">
        <v>495405</v>
      </c>
      <c r="H142" s="112">
        <v>71891</v>
      </c>
      <c r="I142" s="112">
        <v>1583</v>
      </c>
      <c r="J142" s="124">
        <v>4629</v>
      </c>
      <c r="K142" s="124">
        <v>357</v>
      </c>
      <c r="L142" s="124">
        <v>2</v>
      </c>
      <c r="M142" s="124">
        <v>10569</v>
      </c>
      <c r="N142" s="124">
        <v>906</v>
      </c>
      <c r="O142" s="124">
        <v>54</v>
      </c>
      <c r="P142" s="124">
        <v>0</v>
      </c>
      <c r="Q142" s="124">
        <v>0</v>
      </c>
    </row>
    <row r="143" spans="1:17">
      <c r="A143" s="131">
        <v>44498</v>
      </c>
      <c r="B143" s="135" t="str">
        <f t="shared" si="4"/>
        <v>(金)</v>
      </c>
      <c r="C143" s="112">
        <f t="shared" si="5"/>
        <v>557427</v>
      </c>
      <c r="D143" s="112">
        <v>123894</v>
      </c>
      <c r="E143" s="112">
        <v>7387</v>
      </c>
      <c r="F143" s="112">
        <v>33</v>
      </c>
      <c r="G143" s="112">
        <v>372148</v>
      </c>
      <c r="H143" s="112">
        <v>51695</v>
      </c>
      <c r="I143" s="112">
        <v>2270</v>
      </c>
      <c r="J143" s="124">
        <v>4363</v>
      </c>
      <c r="K143" s="124">
        <v>212</v>
      </c>
      <c r="L143" s="124">
        <v>4</v>
      </c>
      <c r="M143" s="124">
        <v>10570</v>
      </c>
      <c r="N143" s="124">
        <v>549</v>
      </c>
      <c r="O143" s="124">
        <v>102</v>
      </c>
      <c r="P143" s="124">
        <v>0</v>
      </c>
      <c r="Q143" s="124">
        <v>0</v>
      </c>
    </row>
    <row r="144" spans="1:17">
      <c r="A144" s="131">
        <v>44497</v>
      </c>
      <c r="B144" s="135" t="str">
        <f t="shared" si="4"/>
        <v>(木)</v>
      </c>
      <c r="C144" s="112">
        <f t="shared" si="5"/>
        <v>436342</v>
      </c>
      <c r="D144" s="112">
        <v>96024</v>
      </c>
      <c r="E144" s="112">
        <v>6582</v>
      </c>
      <c r="F144" s="112">
        <v>62</v>
      </c>
      <c r="G144" s="112">
        <v>290381</v>
      </c>
      <c r="H144" s="112">
        <v>41915</v>
      </c>
      <c r="I144" s="112">
        <v>1378</v>
      </c>
      <c r="J144" s="124">
        <v>4163</v>
      </c>
      <c r="K144" s="124">
        <v>180</v>
      </c>
      <c r="L144" s="124">
        <v>9</v>
      </c>
      <c r="M144" s="124">
        <v>10797</v>
      </c>
      <c r="N144" s="124">
        <v>572</v>
      </c>
      <c r="O144" s="124">
        <v>83</v>
      </c>
      <c r="P144" s="124">
        <v>0</v>
      </c>
      <c r="Q144" s="124">
        <v>0</v>
      </c>
    </row>
    <row r="145" spans="1:17">
      <c r="A145" s="131">
        <v>44496</v>
      </c>
      <c r="B145" s="135" t="str">
        <f t="shared" si="4"/>
        <v>(水)</v>
      </c>
      <c r="C145" s="112">
        <f t="shared" si="5"/>
        <v>451713</v>
      </c>
      <c r="D145" s="112">
        <v>98323</v>
      </c>
      <c r="E145" s="112">
        <v>7495</v>
      </c>
      <c r="F145" s="112">
        <v>52</v>
      </c>
      <c r="G145" s="112">
        <v>302263</v>
      </c>
      <c r="H145" s="112">
        <v>41641</v>
      </c>
      <c r="I145" s="112">
        <v>1939</v>
      </c>
      <c r="J145" s="124">
        <v>4343</v>
      </c>
      <c r="K145" s="124">
        <v>218</v>
      </c>
      <c r="L145" s="124">
        <v>7</v>
      </c>
      <c r="M145" s="124">
        <v>11667</v>
      </c>
      <c r="N145" s="124">
        <v>538</v>
      </c>
      <c r="O145" s="124">
        <v>107</v>
      </c>
      <c r="P145" s="124">
        <v>0</v>
      </c>
      <c r="Q145" s="124">
        <v>0</v>
      </c>
    </row>
    <row r="146" spans="1:17">
      <c r="A146" s="131">
        <v>44495</v>
      </c>
      <c r="B146" s="135" t="str">
        <f t="shared" si="4"/>
        <v>(火)</v>
      </c>
      <c r="C146" s="112">
        <f t="shared" si="5"/>
        <v>474006</v>
      </c>
      <c r="D146" s="112">
        <v>108499</v>
      </c>
      <c r="E146" s="112">
        <v>4967</v>
      </c>
      <c r="F146" s="112">
        <v>64</v>
      </c>
      <c r="G146" s="112">
        <v>317995</v>
      </c>
      <c r="H146" s="112">
        <v>41154</v>
      </c>
      <c r="I146" s="112">
        <v>1327</v>
      </c>
      <c r="J146" s="124">
        <v>4946</v>
      </c>
      <c r="K146" s="124">
        <v>153</v>
      </c>
      <c r="L146" s="124">
        <v>4</v>
      </c>
      <c r="M146" s="124">
        <v>12911</v>
      </c>
      <c r="N146" s="124">
        <v>686</v>
      </c>
      <c r="O146" s="124">
        <v>64</v>
      </c>
      <c r="P146" s="124">
        <v>0</v>
      </c>
      <c r="Q146" s="124">
        <v>0</v>
      </c>
    </row>
    <row r="147" spans="1:17">
      <c r="A147" s="131">
        <v>44494</v>
      </c>
      <c r="B147" s="135" t="str">
        <f t="shared" si="4"/>
        <v>(月)</v>
      </c>
      <c r="C147" s="112">
        <f t="shared" si="5"/>
        <v>464892</v>
      </c>
      <c r="D147" s="112">
        <v>104262</v>
      </c>
      <c r="E147" s="112">
        <v>5838</v>
      </c>
      <c r="F147" s="112">
        <v>29</v>
      </c>
      <c r="G147" s="112">
        <v>309405</v>
      </c>
      <c r="H147" s="112">
        <v>44161</v>
      </c>
      <c r="I147" s="112">
        <v>1197</v>
      </c>
      <c r="J147" s="124">
        <v>4332</v>
      </c>
      <c r="K147" s="124">
        <v>164</v>
      </c>
      <c r="L147" s="124">
        <v>5</v>
      </c>
      <c r="M147" s="124">
        <v>12173</v>
      </c>
      <c r="N147" s="124">
        <v>584</v>
      </c>
      <c r="O147" s="124">
        <v>64</v>
      </c>
      <c r="P147" s="124">
        <v>0</v>
      </c>
      <c r="Q147" s="124">
        <v>0</v>
      </c>
    </row>
    <row r="148" spans="1:17">
      <c r="A148" s="131">
        <v>44493</v>
      </c>
      <c r="B148" s="135" t="str">
        <f t="shared" si="4"/>
        <v>(日)</v>
      </c>
      <c r="C148" s="112">
        <f t="shared" si="5"/>
        <v>671815</v>
      </c>
      <c r="D148" s="112">
        <v>150269</v>
      </c>
      <c r="E148" s="112">
        <v>17044</v>
      </c>
      <c r="F148" s="112">
        <v>21</v>
      </c>
      <c r="G148" s="112">
        <v>419281</v>
      </c>
      <c r="H148" s="112">
        <v>84059</v>
      </c>
      <c r="I148" s="112">
        <v>1141</v>
      </c>
      <c r="J148" s="124">
        <v>4506</v>
      </c>
      <c r="K148" s="124">
        <v>542</v>
      </c>
      <c r="L148" s="124">
        <v>2</v>
      </c>
      <c r="M148" s="124">
        <v>9020</v>
      </c>
      <c r="N148" s="124">
        <v>1088</v>
      </c>
      <c r="O148" s="124">
        <v>51</v>
      </c>
      <c r="P148" s="124">
        <v>0</v>
      </c>
      <c r="Q148" s="124">
        <v>0</v>
      </c>
    </row>
    <row r="149" spans="1:17">
      <c r="A149" s="131">
        <v>44492</v>
      </c>
      <c r="B149" s="135" t="str">
        <f t="shared" si="4"/>
        <v>(土)</v>
      </c>
      <c r="C149" s="112">
        <f t="shared" si="5"/>
        <v>930839</v>
      </c>
      <c r="D149" s="112">
        <v>239697</v>
      </c>
      <c r="E149" s="112">
        <v>26218</v>
      </c>
      <c r="F149" s="112">
        <v>57</v>
      </c>
      <c r="G149" s="112">
        <v>554430</v>
      </c>
      <c r="H149" s="112">
        <v>109655</v>
      </c>
      <c r="I149" s="112">
        <v>782</v>
      </c>
      <c r="J149" s="124">
        <v>5876</v>
      </c>
      <c r="K149" s="124">
        <v>736</v>
      </c>
      <c r="L149" s="124">
        <v>4</v>
      </c>
      <c r="M149" s="124">
        <v>11054</v>
      </c>
      <c r="N149" s="124">
        <v>1008</v>
      </c>
      <c r="O149" s="124">
        <v>27</v>
      </c>
      <c r="P149" s="124">
        <v>0</v>
      </c>
      <c r="Q149" s="124">
        <v>0</v>
      </c>
    </row>
    <row r="150" spans="1:17">
      <c r="A150" s="131">
        <v>44491</v>
      </c>
      <c r="B150" s="135" t="str">
        <f t="shared" si="4"/>
        <v>(金)</v>
      </c>
      <c r="C150" s="112">
        <f t="shared" si="5"/>
        <v>695252</v>
      </c>
      <c r="D150" s="112">
        <v>181167</v>
      </c>
      <c r="E150" s="112">
        <v>13564</v>
      </c>
      <c r="F150" s="112">
        <v>43</v>
      </c>
      <c r="G150" s="112">
        <v>415306</v>
      </c>
      <c r="H150" s="112">
        <v>84085</v>
      </c>
      <c r="I150" s="112">
        <v>1087</v>
      </c>
      <c r="J150" s="124">
        <v>5250</v>
      </c>
      <c r="K150" s="124">
        <v>287</v>
      </c>
      <c r="L150" s="124">
        <v>4</v>
      </c>
      <c r="M150" s="124">
        <v>11883</v>
      </c>
      <c r="N150" s="124">
        <v>609</v>
      </c>
      <c r="O150" s="124">
        <v>30</v>
      </c>
      <c r="P150" s="124">
        <v>0</v>
      </c>
      <c r="Q150" s="124">
        <v>0</v>
      </c>
    </row>
    <row r="151" spans="1:17">
      <c r="A151" s="131">
        <v>44490</v>
      </c>
      <c r="B151" s="135" t="str">
        <f t="shared" si="4"/>
        <v>(木)</v>
      </c>
      <c r="C151" s="112">
        <f t="shared" si="5"/>
        <v>538857</v>
      </c>
      <c r="D151" s="112">
        <v>139424</v>
      </c>
      <c r="E151" s="112">
        <v>9362</v>
      </c>
      <c r="F151" s="112">
        <v>83</v>
      </c>
      <c r="G151" s="112">
        <v>337573</v>
      </c>
      <c r="H151" s="112">
        <v>50099</v>
      </c>
      <c r="I151" s="112">
        <v>2316</v>
      </c>
      <c r="J151" s="124">
        <v>5406</v>
      </c>
      <c r="K151" s="124">
        <v>276</v>
      </c>
      <c r="L151" s="124">
        <v>6</v>
      </c>
      <c r="M151" s="124">
        <v>11729</v>
      </c>
      <c r="N151" s="124">
        <v>656</v>
      </c>
      <c r="O151" s="124">
        <v>91</v>
      </c>
      <c r="P151" s="124">
        <v>0</v>
      </c>
      <c r="Q151" s="124">
        <v>0</v>
      </c>
    </row>
    <row r="152" spans="1:17">
      <c r="A152" s="131">
        <v>44489</v>
      </c>
      <c r="B152" s="135" t="str">
        <f t="shared" si="4"/>
        <v>(水)</v>
      </c>
      <c r="C152" s="112">
        <f t="shared" si="5"/>
        <v>581338</v>
      </c>
      <c r="D152" s="112">
        <v>153876</v>
      </c>
      <c r="E152" s="112">
        <v>11910</v>
      </c>
      <c r="F152" s="112">
        <v>31</v>
      </c>
      <c r="G152" s="112">
        <v>352450</v>
      </c>
      <c r="H152" s="112">
        <v>61105</v>
      </c>
      <c r="I152" s="112">
        <v>1966</v>
      </c>
      <c r="J152" s="124">
        <v>6345</v>
      </c>
      <c r="K152" s="124">
        <v>452</v>
      </c>
      <c r="L152" s="124">
        <v>4</v>
      </c>
      <c r="M152" s="124">
        <v>13084</v>
      </c>
      <c r="N152" s="124">
        <v>649</v>
      </c>
      <c r="O152" s="124">
        <v>73</v>
      </c>
      <c r="P152" s="124">
        <v>0</v>
      </c>
      <c r="Q152" s="124">
        <v>0</v>
      </c>
    </row>
    <row r="153" spans="1:17">
      <c r="A153" s="131">
        <v>44488</v>
      </c>
      <c r="B153" s="135" t="str">
        <f t="shared" si="4"/>
        <v>(火)</v>
      </c>
      <c r="C153" s="112">
        <f t="shared" si="5"/>
        <v>594273</v>
      </c>
      <c r="D153" s="112">
        <v>165605</v>
      </c>
      <c r="E153" s="112">
        <v>8039</v>
      </c>
      <c r="F153" s="112">
        <v>107</v>
      </c>
      <c r="G153" s="112">
        <v>355689</v>
      </c>
      <c r="H153" s="112">
        <v>64263</v>
      </c>
      <c r="I153" s="112">
        <v>570</v>
      </c>
      <c r="J153" s="124">
        <v>6596</v>
      </c>
      <c r="K153" s="124">
        <v>258</v>
      </c>
      <c r="L153" s="124">
        <v>18</v>
      </c>
      <c r="M153" s="124">
        <v>13817</v>
      </c>
      <c r="N153" s="124">
        <v>788</v>
      </c>
      <c r="O153" s="124">
        <v>18</v>
      </c>
      <c r="P153" s="124">
        <v>0</v>
      </c>
      <c r="Q153" s="124">
        <v>0</v>
      </c>
    </row>
    <row r="154" spans="1:17">
      <c r="A154" s="131">
        <v>44487</v>
      </c>
      <c r="B154" s="135" t="str">
        <f t="shared" si="4"/>
        <v>(月)</v>
      </c>
      <c r="C154" s="112">
        <f t="shared" si="5"/>
        <v>557276</v>
      </c>
      <c r="D154" s="112">
        <v>166876</v>
      </c>
      <c r="E154" s="112">
        <v>10039</v>
      </c>
      <c r="F154" s="112">
        <v>30</v>
      </c>
      <c r="G154" s="112">
        <v>327625</v>
      </c>
      <c r="H154" s="112">
        <v>52642</v>
      </c>
      <c r="I154" s="112">
        <v>64</v>
      </c>
      <c r="J154" s="124">
        <v>6181</v>
      </c>
      <c r="K154" s="124">
        <v>265</v>
      </c>
      <c r="L154" s="124">
        <v>3</v>
      </c>
      <c r="M154" s="124">
        <v>12154</v>
      </c>
      <c r="N154" s="124">
        <v>669</v>
      </c>
      <c r="O154" s="124">
        <v>4</v>
      </c>
      <c r="P154" s="124">
        <v>0</v>
      </c>
      <c r="Q154" s="124">
        <v>0</v>
      </c>
    </row>
    <row r="155" spans="1:17">
      <c r="A155" s="131">
        <v>44486</v>
      </c>
      <c r="B155" s="135" t="str">
        <f t="shared" si="4"/>
        <v>(日)</v>
      </c>
      <c r="C155" s="112">
        <f t="shared" si="5"/>
        <v>746667</v>
      </c>
      <c r="D155" s="112">
        <v>226613</v>
      </c>
      <c r="E155" s="112">
        <v>22923</v>
      </c>
      <c r="F155" s="112">
        <v>13</v>
      </c>
      <c r="G155" s="112">
        <v>375988</v>
      </c>
      <c r="H155" s="112">
        <v>120530</v>
      </c>
      <c r="I155" s="112">
        <v>600</v>
      </c>
      <c r="J155" s="124">
        <v>5712</v>
      </c>
      <c r="K155" s="124">
        <v>617</v>
      </c>
      <c r="L155" s="124">
        <v>0</v>
      </c>
      <c r="M155" s="124">
        <v>7174</v>
      </c>
      <c r="N155" s="124">
        <v>1211</v>
      </c>
      <c r="O155" s="124">
        <v>37</v>
      </c>
      <c r="P155" s="124">
        <v>0</v>
      </c>
      <c r="Q155" s="124">
        <v>0</v>
      </c>
    </row>
    <row r="156" spans="1:17">
      <c r="A156" s="131">
        <v>44485</v>
      </c>
      <c r="B156" s="135" t="str">
        <f t="shared" si="4"/>
        <v>(土)</v>
      </c>
      <c r="C156" s="112">
        <f t="shared" si="5"/>
        <v>1058243</v>
      </c>
      <c r="D156" s="112">
        <v>370642</v>
      </c>
      <c r="E156" s="112">
        <v>28114</v>
      </c>
      <c r="F156" s="112">
        <v>17</v>
      </c>
      <c r="G156" s="112">
        <v>508479</v>
      </c>
      <c r="H156" s="112">
        <v>150640</v>
      </c>
      <c r="I156" s="112">
        <v>351</v>
      </c>
      <c r="J156" s="124">
        <v>7963</v>
      </c>
      <c r="K156" s="124">
        <v>552</v>
      </c>
      <c r="L156" s="124">
        <v>1</v>
      </c>
      <c r="M156" s="124">
        <v>9392</v>
      </c>
      <c r="N156" s="124">
        <v>999</v>
      </c>
      <c r="O156" s="124">
        <v>20</v>
      </c>
      <c r="P156" s="124">
        <v>0</v>
      </c>
      <c r="Q156" s="124">
        <v>0</v>
      </c>
    </row>
    <row r="157" spans="1:17">
      <c r="A157" s="131">
        <v>44484</v>
      </c>
      <c r="B157" s="135" t="str">
        <f t="shared" si="4"/>
        <v>(金)</v>
      </c>
      <c r="C157" s="112">
        <f t="shared" si="5"/>
        <v>821074</v>
      </c>
      <c r="D157" s="112">
        <v>283439</v>
      </c>
      <c r="E157" s="112">
        <v>20667</v>
      </c>
      <c r="F157" s="112">
        <v>235</v>
      </c>
      <c r="G157" s="112">
        <v>385683</v>
      </c>
      <c r="H157" s="112">
        <v>130924</v>
      </c>
      <c r="I157" s="112">
        <v>126</v>
      </c>
      <c r="J157" s="124">
        <v>8024</v>
      </c>
      <c r="K157" s="124">
        <v>390</v>
      </c>
      <c r="L157" s="124">
        <v>19</v>
      </c>
      <c r="M157" s="124">
        <v>10808</v>
      </c>
      <c r="N157" s="124">
        <v>691</v>
      </c>
      <c r="O157" s="124">
        <v>4</v>
      </c>
      <c r="P157" s="124">
        <v>0</v>
      </c>
      <c r="Q157" s="124">
        <v>0</v>
      </c>
    </row>
    <row r="158" spans="1:17">
      <c r="A158" s="131">
        <v>44483</v>
      </c>
      <c r="B158" s="135" t="str">
        <f t="shared" si="4"/>
        <v>(木)</v>
      </c>
      <c r="C158" s="112">
        <f>SUM(D158:I158)</f>
        <v>516210</v>
      </c>
      <c r="D158" s="112">
        <v>247183</v>
      </c>
      <c r="E158" s="112">
        <v>16066</v>
      </c>
      <c r="F158" s="112">
        <v>73</v>
      </c>
      <c r="G158" s="112">
        <v>149819</v>
      </c>
      <c r="H158" s="112">
        <v>102723</v>
      </c>
      <c r="I158" s="112">
        <v>346</v>
      </c>
      <c r="J158" s="124">
        <v>9102</v>
      </c>
      <c r="K158" s="124">
        <v>415</v>
      </c>
      <c r="L158" s="124">
        <v>5</v>
      </c>
      <c r="M158" s="124">
        <v>4155</v>
      </c>
      <c r="N158" s="124">
        <v>819</v>
      </c>
      <c r="O158" s="124">
        <v>42</v>
      </c>
      <c r="P158" s="124">
        <v>0</v>
      </c>
      <c r="Q158" s="124">
        <v>0</v>
      </c>
    </row>
    <row r="159" spans="1:17">
      <c r="A159" s="131">
        <v>44482</v>
      </c>
      <c r="B159" s="135" t="str">
        <f t="shared" si="4"/>
        <v>(水)</v>
      </c>
      <c r="C159" s="112">
        <f t="shared" ref="C159" si="6">SUM(D159:I159)</f>
        <v>580175</v>
      </c>
      <c r="D159" s="112">
        <v>124517</v>
      </c>
      <c r="E159" s="112">
        <v>17408</v>
      </c>
      <c r="F159" s="112">
        <v>34</v>
      </c>
      <c r="G159" s="112">
        <v>342689</v>
      </c>
      <c r="H159" s="112">
        <v>95450</v>
      </c>
      <c r="I159" s="112">
        <v>77</v>
      </c>
      <c r="J159" s="124">
        <v>4483</v>
      </c>
      <c r="K159" s="124">
        <v>414</v>
      </c>
      <c r="L159" s="124">
        <v>11</v>
      </c>
      <c r="M159" s="124">
        <v>11937</v>
      </c>
      <c r="N159" s="124">
        <v>808</v>
      </c>
      <c r="O159" s="124">
        <v>2</v>
      </c>
      <c r="P159" s="124">
        <v>0</v>
      </c>
      <c r="Q159" s="124">
        <v>0</v>
      </c>
    </row>
    <row r="160" spans="1:17">
      <c r="A160" s="131">
        <v>44481</v>
      </c>
      <c r="B160" s="135" t="str">
        <f t="shared" si="4"/>
        <v>(火)</v>
      </c>
      <c r="C160" s="112">
        <f>SUM(D160:I160)</f>
        <v>716329</v>
      </c>
      <c r="D160" s="112">
        <v>255661</v>
      </c>
      <c r="E160" s="112">
        <v>14813</v>
      </c>
      <c r="F160" s="112">
        <v>64</v>
      </c>
      <c r="G160" s="112">
        <v>341627</v>
      </c>
      <c r="H160" s="112">
        <v>104076</v>
      </c>
      <c r="I160" s="112">
        <v>88</v>
      </c>
      <c r="J160" s="124">
        <v>9716</v>
      </c>
      <c r="K160" s="124">
        <v>339</v>
      </c>
      <c r="L160" s="124">
        <v>6</v>
      </c>
      <c r="M160" s="124">
        <v>12539</v>
      </c>
      <c r="N160" s="124">
        <v>888</v>
      </c>
      <c r="O160" s="124">
        <v>4</v>
      </c>
      <c r="P160" s="124">
        <v>0</v>
      </c>
      <c r="Q160" s="124">
        <v>0</v>
      </c>
    </row>
    <row r="161" spans="1:17">
      <c r="A161" s="131">
        <v>44480</v>
      </c>
      <c r="B161" s="135" t="str">
        <f t="shared" si="4"/>
        <v>(月)</v>
      </c>
      <c r="C161" s="112">
        <f t="shared" ref="C161:C172" si="7">SUM(D161:I161)</f>
        <v>501916</v>
      </c>
      <c r="D161" s="112">
        <v>268775</v>
      </c>
      <c r="E161" s="112">
        <v>16143</v>
      </c>
      <c r="F161" s="112">
        <v>48</v>
      </c>
      <c r="G161" s="112">
        <v>115656</v>
      </c>
      <c r="H161" s="112">
        <v>101143</v>
      </c>
      <c r="I161" s="112">
        <v>151</v>
      </c>
      <c r="J161" s="124">
        <v>10180</v>
      </c>
      <c r="K161" s="124">
        <v>311</v>
      </c>
      <c r="L161" s="124">
        <v>6</v>
      </c>
      <c r="M161" s="124">
        <v>3180</v>
      </c>
      <c r="N161" s="124">
        <v>781</v>
      </c>
      <c r="O161" s="124">
        <v>5</v>
      </c>
      <c r="P161" s="124">
        <v>0</v>
      </c>
      <c r="Q161" s="124">
        <v>0</v>
      </c>
    </row>
    <row r="162" spans="1:17">
      <c r="A162" s="131">
        <v>44479</v>
      </c>
      <c r="B162" s="135" t="str">
        <f t="shared" si="4"/>
        <v>(日)</v>
      </c>
      <c r="C162" s="112">
        <f t="shared" si="7"/>
        <v>980265</v>
      </c>
      <c r="D162" s="112">
        <v>337628</v>
      </c>
      <c r="E162" s="112">
        <v>41748</v>
      </c>
      <c r="F162" s="112">
        <v>54</v>
      </c>
      <c r="G162" s="112">
        <v>446384</v>
      </c>
      <c r="H162" s="112">
        <v>154142</v>
      </c>
      <c r="I162" s="112">
        <v>309</v>
      </c>
      <c r="J162" s="124">
        <v>7891</v>
      </c>
      <c r="K162" s="124">
        <v>837</v>
      </c>
      <c r="L162" s="124">
        <v>2</v>
      </c>
      <c r="M162" s="124">
        <v>8230</v>
      </c>
      <c r="N162" s="124">
        <v>1280</v>
      </c>
      <c r="O162" s="124">
        <v>7</v>
      </c>
      <c r="P162" s="124">
        <v>0</v>
      </c>
      <c r="Q162" s="124">
        <v>0</v>
      </c>
    </row>
    <row r="163" spans="1:17">
      <c r="A163" s="131">
        <v>44478</v>
      </c>
      <c r="B163" s="135" t="str">
        <f t="shared" si="4"/>
        <v>(土)</v>
      </c>
      <c r="C163" s="112">
        <f t="shared" si="7"/>
        <v>1332021</v>
      </c>
      <c r="D163" s="112">
        <v>461786</v>
      </c>
      <c r="E163" s="112">
        <v>46886</v>
      </c>
      <c r="F163" s="112">
        <v>130</v>
      </c>
      <c r="G163" s="112">
        <v>619762</v>
      </c>
      <c r="H163" s="112">
        <v>203092</v>
      </c>
      <c r="I163" s="112">
        <v>365</v>
      </c>
      <c r="J163" s="124">
        <v>9630</v>
      </c>
      <c r="K163" s="124">
        <v>771</v>
      </c>
      <c r="L163" s="124">
        <v>6</v>
      </c>
      <c r="M163" s="124">
        <v>11244</v>
      </c>
      <c r="N163" s="124">
        <v>1243</v>
      </c>
      <c r="O163" s="124">
        <v>9</v>
      </c>
      <c r="P163" s="124">
        <v>0</v>
      </c>
      <c r="Q163" s="124">
        <v>0</v>
      </c>
    </row>
    <row r="164" spans="1:17">
      <c r="A164" s="131">
        <v>44477</v>
      </c>
      <c r="B164" s="135" t="str">
        <f t="shared" si="4"/>
        <v>(金)</v>
      </c>
      <c r="C164" s="112">
        <f t="shared" si="7"/>
        <v>1038590</v>
      </c>
      <c r="D164" s="112">
        <v>348235</v>
      </c>
      <c r="E164" s="112">
        <v>28900</v>
      </c>
      <c r="F164" s="112">
        <v>285</v>
      </c>
      <c r="G164" s="112">
        <v>475545</v>
      </c>
      <c r="H164" s="112">
        <v>185355</v>
      </c>
      <c r="I164" s="112">
        <v>270</v>
      </c>
      <c r="J164" s="124">
        <v>9779</v>
      </c>
      <c r="K164" s="124">
        <v>473</v>
      </c>
      <c r="L164" s="124">
        <v>54</v>
      </c>
      <c r="M164" s="124">
        <v>12055</v>
      </c>
      <c r="N164" s="124">
        <v>672</v>
      </c>
      <c r="O164" s="124">
        <v>7</v>
      </c>
      <c r="P164" s="124">
        <v>0</v>
      </c>
      <c r="Q164" s="124">
        <v>0</v>
      </c>
    </row>
    <row r="165" spans="1:17">
      <c r="A165" s="131">
        <v>44476</v>
      </c>
      <c r="B165" s="135" t="str">
        <f t="shared" si="4"/>
        <v>(木)</v>
      </c>
      <c r="C165" s="112">
        <f t="shared" si="7"/>
        <v>855428</v>
      </c>
      <c r="D165" s="112">
        <v>293548</v>
      </c>
      <c r="E165" s="112">
        <v>23945</v>
      </c>
      <c r="F165" s="112">
        <v>452</v>
      </c>
      <c r="G165" s="112">
        <v>383391</v>
      </c>
      <c r="H165" s="112">
        <v>153580</v>
      </c>
      <c r="I165" s="112">
        <v>512</v>
      </c>
      <c r="J165" s="124">
        <v>10719</v>
      </c>
      <c r="K165" s="124">
        <v>563</v>
      </c>
      <c r="L165" s="124">
        <v>40</v>
      </c>
      <c r="M165" s="124">
        <v>12702</v>
      </c>
      <c r="N165" s="124">
        <v>939</v>
      </c>
      <c r="O165" s="124">
        <v>32</v>
      </c>
      <c r="P165" s="124">
        <v>0</v>
      </c>
      <c r="Q165" s="124">
        <v>0</v>
      </c>
    </row>
    <row r="166" spans="1:17">
      <c r="A166" s="131">
        <v>44475</v>
      </c>
      <c r="B166" s="135" t="str">
        <f t="shared" si="4"/>
        <v>(水)</v>
      </c>
      <c r="C166" s="112">
        <f t="shared" si="7"/>
        <v>872054</v>
      </c>
      <c r="D166" s="112">
        <v>305774</v>
      </c>
      <c r="E166" s="112">
        <v>25269</v>
      </c>
      <c r="F166" s="112">
        <v>109</v>
      </c>
      <c r="G166" s="112">
        <v>394050</v>
      </c>
      <c r="H166" s="112">
        <v>146604</v>
      </c>
      <c r="I166" s="112">
        <v>248</v>
      </c>
      <c r="J166" s="124">
        <v>11672</v>
      </c>
      <c r="K166" s="124">
        <v>594</v>
      </c>
      <c r="L166" s="124">
        <v>6</v>
      </c>
      <c r="M166" s="124">
        <v>13936</v>
      </c>
      <c r="N166" s="124">
        <v>1003</v>
      </c>
      <c r="O166" s="124">
        <v>8</v>
      </c>
      <c r="P166" s="124">
        <v>0</v>
      </c>
      <c r="Q166" s="124">
        <v>0</v>
      </c>
    </row>
    <row r="167" spans="1:17">
      <c r="A167" s="131">
        <v>44474</v>
      </c>
      <c r="B167" s="135" t="str">
        <f t="shared" si="4"/>
        <v>(火)</v>
      </c>
      <c r="C167" s="112">
        <f t="shared" si="7"/>
        <v>902034</v>
      </c>
      <c r="D167" s="112">
        <v>321601</v>
      </c>
      <c r="E167" s="112">
        <v>24464</v>
      </c>
      <c r="F167" s="112">
        <v>109</v>
      </c>
      <c r="G167" s="112">
        <v>410362</v>
      </c>
      <c r="H167" s="112">
        <v>145250</v>
      </c>
      <c r="I167" s="112">
        <v>248</v>
      </c>
      <c r="J167" s="124">
        <v>12882</v>
      </c>
      <c r="K167" s="124">
        <v>555</v>
      </c>
      <c r="L167" s="124">
        <v>14</v>
      </c>
      <c r="M167" s="124">
        <v>14896</v>
      </c>
      <c r="N167" s="124">
        <v>821</v>
      </c>
      <c r="O167" s="124">
        <v>10</v>
      </c>
      <c r="P167" s="124">
        <v>0</v>
      </c>
      <c r="Q167" s="124">
        <v>0</v>
      </c>
    </row>
    <row r="168" spans="1:17">
      <c r="A168" s="131">
        <v>44473</v>
      </c>
      <c r="B168" s="135" t="str">
        <f t="shared" si="4"/>
        <v>(月)</v>
      </c>
      <c r="C168" s="112">
        <f t="shared" si="7"/>
        <v>863412</v>
      </c>
      <c r="D168" s="112">
        <v>307864</v>
      </c>
      <c r="E168" s="112">
        <v>23069</v>
      </c>
      <c r="F168" s="112">
        <v>183</v>
      </c>
      <c r="G168" s="112">
        <v>385451</v>
      </c>
      <c r="H168" s="112">
        <v>146750</v>
      </c>
      <c r="I168" s="112">
        <v>95</v>
      </c>
      <c r="J168" s="124">
        <v>12013</v>
      </c>
      <c r="K168" s="124">
        <v>496</v>
      </c>
      <c r="L168" s="124">
        <v>12</v>
      </c>
      <c r="M168" s="124">
        <v>13803</v>
      </c>
      <c r="N168" s="124">
        <v>840</v>
      </c>
      <c r="O168" s="124">
        <v>5</v>
      </c>
      <c r="P168" s="124">
        <v>0</v>
      </c>
      <c r="Q168" s="124">
        <v>0</v>
      </c>
    </row>
    <row r="169" spans="1:17">
      <c r="A169" s="131">
        <v>44472</v>
      </c>
      <c r="B169" s="135" t="str">
        <f t="shared" si="4"/>
        <v>(日)</v>
      </c>
      <c r="C169" s="112">
        <f t="shared" si="7"/>
        <v>1077711</v>
      </c>
      <c r="D169" s="112">
        <v>408539</v>
      </c>
      <c r="E169" s="112">
        <v>60042</v>
      </c>
      <c r="F169" s="112">
        <v>185</v>
      </c>
      <c r="G169" s="112">
        <v>443299</v>
      </c>
      <c r="H169" s="112">
        <v>165281</v>
      </c>
      <c r="I169" s="112">
        <v>365</v>
      </c>
      <c r="J169" s="124">
        <v>8638</v>
      </c>
      <c r="K169" s="124">
        <v>1121</v>
      </c>
      <c r="L169" s="124">
        <v>9</v>
      </c>
      <c r="M169" s="124">
        <v>8572</v>
      </c>
      <c r="N169" s="124">
        <v>1146</v>
      </c>
      <c r="O169" s="124">
        <v>6</v>
      </c>
      <c r="P169" s="124">
        <v>0</v>
      </c>
      <c r="Q169" s="124">
        <v>0</v>
      </c>
    </row>
    <row r="170" spans="1:17">
      <c r="A170" s="131">
        <v>44471</v>
      </c>
      <c r="B170" s="135" t="str">
        <f t="shared" si="4"/>
        <v>(土)</v>
      </c>
      <c r="C170" s="112">
        <f t="shared" si="7"/>
        <v>1379883</v>
      </c>
      <c r="D170" s="112">
        <v>526806</v>
      </c>
      <c r="E170" s="112">
        <v>70895</v>
      </c>
      <c r="F170" s="112">
        <v>555</v>
      </c>
      <c r="G170" s="112">
        <v>597191</v>
      </c>
      <c r="H170" s="112">
        <v>184033</v>
      </c>
      <c r="I170" s="112">
        <v>403</v>
      </c>
      <c r="J170" s="124">
        <v>10449</v>
      </c>
      <c r="K170" s="124">
        <v>968</v>
      </c>
      <c r="L170" s="124">
        <v>66</v>
      </c>
      <c r="M170" s="124">
        <v>11371</v>
      </c>
      <c r="N170" s="124">
        <v>1035</v>
      </c>
      <c r="O170" s="124">
        <v>24</v>
      </c>
      <c r="P170" s="124">
        <v>0</v>
      </c>
      <c r="Q170" s="124">
        <v>0</v>
      </c>
    </row>
    <row r="171" spans="1:17">
      <c r="A171" s="131">
        <v>44470</v>
      </c>
      <c r="B171" s="135" t="str">
        <f t="shared" si="4"/>
        <v>(金)</v>
      </c>
      <c r="C171" s="112">
        <f t="shared" si="7"/>
        <v>1081501</v>
      </c>
      <c r="D171" s="112">
        <v>394846</v>
      </c>
      <c r="E171" s="112">
        <v>44742</v>
      </c>
      <c r="F171" s="112">
        <v>243</v>
      </c>
      <c r="G171" s="112">
        <v>479822</v>
      </c>
      <c r="H171" s="112">
        <v>161736</v>
      </c>
      <c r="I171" s="112">
        <v>112</v>
      </c>
      <c r="J171" s="124">
        <v>11425</v>
      </c>
      <c r="K171" s="124">
        <v>521</v>
      </c>
      <c r="L171" s="124">
        <v>18</v>
      </c>
      <c r="M171" s="124">
        <v>12756</v>
      </c>
      <c r="N171" s="124">
        <v>677</v>
      </c>
      <c r="O171" s="124">
        <v>2</v>
      </c>
      <c r="P171" s="124">
        <v>0</v>
      </c>
      <c r="Q171" s="124">
        <v>0</v>
      </c>
    </row>
    <row r="172" spans="1:17">
      <c r="A172" s="131">
        <v>44469</v>
      </c>
      <c r="B172" s="135" t="str">
        <f t="shared" si="4"/>
        <v>(木)</v>
      </c>
      <c r="C172" s="112">
        <f t="shared" si="7"/>
        <v>989561</v>
      </c>
      <c r="D172" s="112">
        <v>347266</v>
      </c>
      <c r="E172" s="112">
        <v>41214</v>
      </c>
      <c r="F172" s="112">
        <v>379</v>
      </c>
      <c r="G172" s="112">
        <v>440073</v>
      </c>
      <c r="H172" s="112">
        <v>160259</v>
      </c>
      <c r="I172" s="112">
        <v>370</v>
      </c>
      <c r="J172" s="124">
        <v>11954</v>
      </c>
      <c r="K172" s="124">
        <v>606</v>
      </c>
      <c r="L172" s="124">
        <v>28</v>
      </c>
      <c r="M172" s="124">
        <v>15251</v>
      </c>
      <c r="N172" s="124">
        <v>896</v>
      </c>
      <c r="O172" s="124">
        <v>23</v>
      </c>
      <c r="P172" s="124">
        <v>0</v>
      </c>
      <c r="Q172" s="124">
        <v>0</v>
      </c>
    </row>
    <row r="173" spans="1:17">
      <c r="A173" s="131">
        <v>44468</v>
      </c>
      <c r="B173" s="135" t="str">
        <f t="shared" si="4"/>
        <v>(水)</v>
      </c>
      <c r="C173" s="112">
        <f>SUM(D173:I173)</f>
        <v>997359</v>
      </c>
      <c r="D173" s="112">
        <v>360691</v>
      </c>
      <c r="E173" s="112">
        <v>42464</v>
      </c>
      <c r="F173" s="112">
        <v>509</v>
      </c>
      <c r="G173" s="112">
        <v>450817</v>
      </c>
      <c r="H173" s="112">
        <v>142796</v>
      </c>
      <c r="I173" s="112">
        <v>82</v>
      </c>
      <c r="J173" s="124">
        <v>12898</v>
      </c>
      <c r="K173" s="124">
        <v>601</v>
      </c>
      <c r="L173" s="124">
        <v>29</v>
      </c>
      <c r="M173" s="124">
        <v>16486</v>
      </c>
      <c r="N173" s="124">
        <v>964</v>
      </c>
      <c r="O173" s="124">
        <v>5</v>
      </c>
      <c r="P173" s="124">
        <v>0</v>
      </c>
      <c r="Q173" s="124">
        <v>0</v>
      </c>
    </row>
    <row r="174" spans="1:17">
      <c r="A174" s="131">
        <v>44467</v>
      </c>
      <c r="B174" s="135" t="str">
        <f t="shared" si="4"/>
        <v>(火)</v>
      </c>
      <c r="C174" s="112">
        <f t="shared" ref="C174:C179" si="8">SUM(D174:I174)</f>
        <v>1029567</v>
      </c>
      <c r="D174" s="112">
        <v>365512</v>
      </c>
      <c r="E174" s="112">
        <v>41426</v>
      </c>
      <c r="F174" s="112">
        <v>346</v>
      </c>
      <c r="G174" s="112">
        <v>486810</v>
      </c>
      <c r="H174" s="112">
        <v>135364</v>
      </c>
      <c r="I174" s="112">
        <v>109</v>
      </c>
      <c r="J174" s="124">
        <v>13795</v>
      </c>
      <c r="K174" s="124">
        <v>671</v>
      </c>
      <c r="L174" s="124">
        <v>45</v>
      </c>
      <c r="M174" s="124">
        <v>18415</v>
      </c>
      <c r="N174" s="124">
        <v>899</v>
      </c>
      <c r="O174" s="124">
        <v>10</v>
      </c>
      <c r="P174" s="124">
        <v>0</v>
      </c>
      <c r="Q174" s="124">
        <v>0</v>
      </c>
    </row>
    <row r="175" spans="1:17">
      <c r="A175" s="131">
        <v>44466</v>
      </c>
      <c r="B175" s="135" t="str">
        <f t="shared" si="4"/>
        <v>(月)</v>
      </c>
      <c r="C175" s="112">
        <f t="shared" si="8"/>
        <v>993503</v>
      </c>
      <c r="D175" s="112">
        <v>332775</v>
      </c>
      <c r="E175" s="112">
        <v>43990</v>
      </c>
      <c r="F175" s="112">
        <v>448</v>
      </c>
      <c r="G175" s="112">
        <v>478824</v>
      </c>
      <c r="H175" s="112">
        <v>137448</v>
      </c>
      <c r="I175" s="112">
        <v>18</v>
      </c>
      <c r="J175" s="124">
        <v>12135</v>
      </c>
      <c r="K175" s="124">
        <v>559</v>
      </c>
      <c r="L175" s="124">
        <v>44</v>
      </c>
      <c r="M175" s="124">
        <v>18475</v>
      </c>
      <c r="N175" s="124">
        <v>846</v>
      </c>
      <c r="O175" s="124">
        <v>0</v>
      </c>
      <c r="P175" s="124">
        <v>0</v>
      </c>
      <c r="Q175" s="124">
        <v>0</v>
      </c>
    </row>
    <row r="176" spans="1:17">
      <c r="A176" s="131">
        <v>44465</v>
      </c>
      <c r="B176" s="135" t="str">
        <f t="shared" si="4"/>
        <v>(日)</v>
      </c>
      <c r="C176" s="112">
        <f t="shared" si="8"/>
        <v>1177189</v>
      </c>
      <c r="D176" s="112">
        <v>366507</v>
      </c>
      <c r="E176" s="112">
        <v>80240</v>
      </c>
      <c r="F176" s="112">
        <v>775</v>
      </c>
      <c r="G176" s="112">
        <v>611502</v>
      </c>
      <c r="H176" s="112">
        <v>118148</v>
      </c>
      <c r="I176" s="112">
        <v>17</v>
      </c>
      <c r="J176" s="124">
        <v>6717</v>
      </c>
      <c r="K176" s="124">
        <v>1065</v>
      </c>
      <c r="L176" s="124">
        <v>53</v>
      </c>
      <c r="M176" s="124">
        <v>12585</v>
      </c>
      <c r="N176" s="124">
        <v>991</v>
      </c>
      <c r="O176" s="124">
        <v>1</v>
      </c>
      <c r="P176" s="124">
        <v>0</v>
      </c>
      <c r="Q176" s="124">
        <v>0</v>
      </c>
    </row>
    <row r="177" spans="1:17">
      <c r="A177" s="131">
        <v>44464</v>
      </c>
      <c r="B177" s="135" t="str">
        <f t="shared" si="4"/>
        <v>(土)</v>
      </c>
      <c r="C177" s="112">
        <f t="shared" si="8"/>
        <v>1518164</v>
      </c>
      <c r="D177" s="112">
        <v>469970</v>
      </c>
      <c r="E177" s="112">
        <v>104115</v>
      </c>
      <c r="F177" s="112">
        <v>1478</v>
      </c>
      <c r="G177" s="112">
        <v>794094</v>
      </c>
      <c r="H177" s="112">
        <v>148489</v>
      </c>
      <c r="I177" s="112">
        <v>18</v>
      </c>
      <c r="J177" s="124">
        <v>8727</v>
      </c>
      <c r="K177" s="124">
        <v>931</v>
      </c>
      <c r="L177" s="124">
        <v>83</v>
      </c>
      <c r="M177" s="124">
        <v>16645</v>
      </c>
      <c r="N177" s="124">
        <v>890</v>
      </c>
      <c r="O177" s="124">
        <v>1</v>
      </c>
      <c r="P177" s="124">
        <v>0</v>
      </c>
      <c r="Q177" s="124">
        <v>0</v>
      </c>
    </row>
    <row r="178" spans="1:17">
      <c r="A178" s="131">
        <v>44463</v>
      </c>
      <c r="B178" s="135" t="str">
        <f t="shared" si="4"/>
        <v>(金)</v>
      </c>
      <c r="C178" s="112">
        <f t="shared" si="8"/>
        <v>1204657</v>
      </c>
      <c r="D178" s="112">
        <v>359517</v>
      </c>
      <c r="E178" s="112">
        <v>75927</v>
      </c>
      <c r="F178" s="112">
        <v>816</v>
      </c>
      <c r="G178" s="112">
        <v>635567</v>
      </c>
      <c r="H178" s="112">
        <v>132809</v>
      </c>
      <c r="I178" s="112">
        <v>21</v>
      </c>
      <c r="J178" s="124">
        <v>10429</v>
      </c>
      <c r="K178" s="124">
        <v>628</v>
      </c>
      <c r="L178" s="124">
        <v>62</v>
      </c>
      <c r="M178" s="124">
        <v>20530</v>
      </c>
      <c r="N178" s="124">
        <v>683</v>
      </c>
      <c r="O178" s="124">
        <v>1</v>
      </c>
      <c r="P178" s="124">
        <v>0</v>
      </c>
      <c r="Q178" s="124">
        <v>0</v>
      </c>
    </row>
    <row r="179" spans="1:17">
      <c r="A179" s="131">
        <v>44462</v>
      </c>
      <c r="B179" s="135" t="str">
        <f t="shared" si="4"/>
        <v>(木)</v>
      </c>
      <c r="C179" s="112">
        <f t="shared" si="8"/>
        <v>433018</v>
      </c>
      <c r="D179" s="112">
        <v>144939</v>
      </c>
      <c r="E179" s="112">
        <v>48990</v>
      </c>
      <c r="F179" s="112">
        <v>888</v>
      </c>
      <c r="G179" s="112">
        <v>148641</v>
      </c>
      <c r="H179" s="112">
        <v>89558</v>
      </c>
      <c r="I179" s="112">
        <v>2</v>
      </c>
      <c r="J179" s="124">
        <v>3047</v>
      </c>
      <c r="K179" s="124">
        <v>676</v>
      </c>
      <c r="L179" s="124">
        <v>84</v>
      </c>
      <c r="M179" s="124">
        <v>3507</v>
      </c>
      <c r="N179" s="124">
        <v>737</v>
      </c>
      <c r="O179" s="124">
        <v>1</v>
      </c>
      <c r="P179" s="124">
        <v>0</v>
      </c>
      <c r="Q179" s="124">
        <v>0</v>
      </c>
    </row>
    <row r="180" spans="1:17">
      <c r="A180" s="131">
        <v>44461</v>
      </c>
      <c r="B180" s="135" t="str">
        <f t="shared" si="4"/>
        <v>(水)</v>
      </c>
      <c r="C180" s="112">
        <f>SUM(D180:I180)</f>
        <v>1077078</v>
      </c>
      <c r="D180" s="112">
        <v>351006</v>
      </c>
      <c r="E180" s="112">
        <v>68574</v>
      </c>
      <c r="F180" s="112">
        <v>1031</v>
      </c>
      <c r="G180" s="112">
        <v>528786</v>
      </c>
      <c r="H180" s="112">
        <v>127664</v>
      </c>
      <c r="I180" s="112">
        <v>17</v>
      </c>
      <c r="J180" s="124">
        <v>11707</v>
      </c>
      <c r="K180" s="124">
        <v>693</v>
      </c>
      <c r="L180" s="124">
        <v>62</v>
      </c>
      <c r="M180" s="124">
        <v>21786</v>
      </c>
      <c r="N180" s="124">
        <v>877</v>
      </c>
      <c r="O180" s="124">
        <v>1</v>
      </c>
      <c r="P180" s="124">
        <v>0</v>
      </c>
      <c r="Q180" s="124">
        <v>0</v>
      </c>
    </row>
    <row r="181" spans="1:17">
      <c r="A181" s="131">
        <v>44460</v>
      </c>
      <c r="B181" s="135" t="str">
        <f t="shared" si="4"/>
        <v>(火)</v>
      </c>
      <c r="C181" s="112">
        <f t="shared" ref="C181" si="9">SUM(D181:I181)</f>
        <v>1099490</v>
      </c>
      <c r="D181" s="112">
        <v>341899</v>
      </c>
      <c r="E181" s="112">
        <v>69048</v>
      </c>
      <c r="F181" s="112">
        <v>632</v>
      </c>
      <c r="G181" s="112">
        <v>563629</v>
      </c>
      <c r="H181" s="112">
        <v>124270</v>
      </c>
      <c r="I181" s="112">
        <v>12</v>
      </c>
      <c r="J181" s="124">
        <v>12195</v>
      </c>
      <c r="K181" s="124">
        <v>807</v>
      </c>
      <c r="L181" s="124">
        <v>66</v>
      </c>
      <c r="M181" s="124">
        <v>25911</v>
      </c>
      <c r="N181" s="124">
        <v>865</v>
      </c>
      <c r="O181" s="124">
        <v>2</v>
      </c>
      <c r="P181" s="124">
        <v>0</v>
      </c>
      <c r="Q181" s="124">
        <v>0</v>
      </c>
    </row>
    <row r="182" spans="1:17">
      <c r="A182" s="131">
        <v>44459</v>
      </c>
      <c r="B182" s="135" t="str">
        <f t="shared" si="4"/>
        <v>(月)</v>
      </c>
      <c r="C182" s="112">
        <f>SUM(D182:I182)</f>
        <v>312833</v>
      </c>
      <c r="D182" s="112">
        <v>102116</v>
      </c>
      <c r="E182" s="112">
        <v>53415</v>
      </c>
      <c r="F182" s="112">
        <v>671</v>
      </c>
      <c r="G182" s="112">
        <v>80617</v>
      </c>
      <c r="H182" s="112">
        <v>76013</v>
      </c>
      <c r="I182" s="112">
        <v>1</v>
      </c>
      <c r="J182" s="124">
        <v>2145</v>
      </c>
      <c r="K182" s="124">
        <v>757</v>
      </c>
      <c r="L182" s="124">
        <v>39</v>
      </c>
      <c r="M182" s="124">
        <v>2094</v>
      </c>
      <c r="N182" s="124">
        <v>830</v>
      </c>
      <c r="O182" s="124">
        <v>0</v>
      </c>
      <c r="P182" s="124">
        <v>0</v>
      </c>
      <c r="Q182" s="124">
        <v>0</v>
      </c>
    </row>
    <row r="183" spans="1:17">
      <c r="A183" s="131">
        <v>44458</v>
      </c>
      <c r="B183" s="135" t="str">
        <f t="shared" si="4"/>
        <v>(日)</v>
      </c>
      <c r="C183" s="112">
        <f t="shared" ref="C183:C185" si="10">SUM(D183:I183)</f>
        <v>1145921</v>
      </c>
      <c r="D183" s="112">
        <v>458303</v>
      </c>
      <c r="E183" s="112">
        <v>116720</v>
      </c>
      <c r="F183" s="112">
        <v>1559</v>
      </c>
      <c r="G183" s="112">
        <v>464437</v>
      </c>
      <c r="H183" s="112">
        <v>104888</v>
      </c>
      <c r="I183" s="112">
        <v>14</v>
      </c>
      <c r="J183" s="124">
        <v>7883</v>
      </c>
      <c r="K183" s="124">
        <v>1190</v>
      </c>
      <c r="L183" s="124">
        <v>83</v>
      </c>
      <c r="M183" s="124">
        <v>9936</v>
      </c>
      <c r="N183" s="124">
        <v>937</v>
      </c>
      <c r="O183" s="124">
        <v>0</v>
      </c>
      <c r="P183" s="124">
        <v>0</v>
      </c>
      <c r="Q183" s="124">
        <v>0</v>
      </c>
    </row>
    <row r="184" spans="1:17">
      <c r="A184" s="131">
        <v>44457</v>
      </c>
      <c r="B184" s="135" t="str">
        <f t="shared" si="4"/>
        <v>(土)</v>
      </c>
      <c r="C184" s="112">
        <f t="shared" si="10"/>
        <v>1466603</v>
      </c>
      <c r="D184" s="112">
        <v>598375</v>
      </c>
      <c r="E184" s="112">
        <v>138837</v>
      </c>
      <c r="F184" s="112">
        <v>2400</v>
      </c>
      <c r="G184" s="112">
        <v>615919</v>
      </c>
      <c r="H184" s="112">
        <v>111064</v>
      </c>
      <c r="I184" s="112">
        <v>8</v>
      </c>
      <c r="J184" s="124">
        <v>10428</v>
      </c>
      <c r="K184" s="124">
        <v>922</v>
      </c>
      <c r="L184" s="124">
        <v>86</v>
      </c>
      <c r="M184" s="124">
        <v>15180</v>
      </c>
      <c r="N184" s="124">
        <v>745</v>
      </c>
      <c r="O184" s="124">
        <v>0</v>
      </c>
      <c r="P184" s="124">
        <v>0</v>
      </c>
      <c r="Q184" s="124">
        <v>0</v>
      </c>
    </row>
    <row r="185" spans="1:17">
      <c r="A185" s="131">
        <v>44456</v>
      </c>
      <c r="B185" s="135" t="str">
        <f t="shared" si="4"/>
        <v>(金)</v>
      </c>
      <c r="C185" s="112">
        <f t="shared" si="10"/>
        <v>1219778</v>
      </c>
      <c r="D185" s="112">
        <v>457975</v>
      </c>
      <c r="E185" s="112">
        <v>117676</v>
      </c>
      <c r="F185" s="112">
        <v>1993</v>
      </c>
      <c r="G185" s="112">
        <v>534956</v>
      </c>
      <c r="H185" s="112">
        <v>107173</v>
      </c>
      <c r="I185" s="112">
        <v>5</v>
      </c>
      <c r="J185" s="124">
        <v>11407</v>
      </c>
      <c r="K185" s="124">
        <v>642</v>
      </c>
      <c r="L185" s="124">
        <v>96</v>
      </c>
      <c r="M185" s="124">
        <v>19576</v>
      </c>
      <c r="N185" s="124">
        <v>573</v>
      </c>
      <c r="O185" s="124">
        <v>0</v>
      </c>
      <c r="P185" s="124">
        <v>0</v>
      </c>
      <c r="Q185" s="124">
        <v>0</v>
      </c>
    </row>
    <row r="186" spans="1:17">
      <c r="A186" s="131">
        <v>44455</v>
      </c>
      <c r="B186" s="135" t="str">
        <f t="shared" si="4"/>
        <v>(木)</v>
      </c>
      <c r="C186" s="112">
        <f>SUM(D186:I186)</f>
        <v>1060614</v>
      </c>
      <c r="D186" s="112">
        <v>397541</v>
      </c>
      <c r="E186" s="112">
        <v>101296</v>
      </c>
      <c r="F186" s="112">
        <v>1731</v>
      </c>
      <c r="G186" s="112">
        <v>456577</v>
      </c>
      <c r="H186" s="112">
        <v>103452</v>
      </c>
      <c r="I186" s="112">
        <v>17</v>
      </c>
      <c r="J186" s="124">
        <v>12420</v>
      </c>
      <c r="K186" s="124">
        <v>818</v>
      </c>
      <c r="L186" s="124">
        <v>131</v>
      </c>
      <c r="M186" s="124">
        <v>19973</v>
      </c>
      <c r="N186" s="124">
        <v>707</v>
      </c>
      <c r="O186" s="124">
        <v>3</v>
      </c>
      <c r="P186" s="124">
        <v>0</v>
      </c>
      <c r="Q186" s="124">
        <v>0</v>
      </c>
    </row>
    <row r="187" spans="1:17">
      <c r="A187" s="131">
        <v>44454</v>
      </c>
      <c r="B187" s="135" t="str">
        <f t="shared" si="4"/>
        <v>(水)</v>
      </c>
      <c r="C187" s="112">
        <f>SUM(D187:I187)</f>
        <v>1070332</v>
      </c>
      <c r="D187" s="112">
        <v>415064</v>
      </c>
      <c r="E187" s="112">
        <v>97836</v>
      </c>
      <c r="F187" s="112">
        <v>1580</v>
      </c>
      <c r="G187" s="112">
        <v>467219</v>
      </c>
      <c r="H187" s="112">
        <v>88630</v>
      </c>
      <c r="I187" s="112">
        <v>3</v>
      </c>
      <c r="J187" s="124">
        <v>13714</v>
      </c>
      <c r="K187" s="124">
        <v>856</v>
      </c>
      <c r="L187" s="124">
        <v>91</v>
      </c>
      <c r="M187" s="124">
        <v>22831</v>
      </c>
      <c r="N187" s="124">
        <v>717</v>
      </c>
      <c r="O187" s="124">
        <v>0</v>
      </c>
      <c r="P187" s="124">
        <v>0</v>
      </c>
      <c r="Q187" s="124">
        <v>0</v>
      </c>
    </row>
    <row r="188" spans="1:17">
      <c r="A188" s="131">
        <v>44453</v>
      </c>
      <c r="B188" s="135" t="str">
        <f t="shared" si="4"/>
        <v>(火)</v>
      </c>
      <c r="C188" s="112">
        <f>SUM(D188:I188)</f>
        <v>1091655</v>
      </c>
      <c r="D188" s="112">
        <v>430848</v>
      </c>
      <c r="E188" s="112">
        <v>104459</v>
      </c>
      <c r="F188" s="112">
        <v>1894</v>
      </c>
      <c r="G188" s="112">
        <v>468225</v>
      </c>
      <c r="H188" s="112">
        <v>86224</v>
      </c>
      <c r="I188" s="112">
        <v>5</v>
      </c>
      <c r="J188" s="124">
        <v>14816</v>
      </c>
      <c r="K188" s="124">
        <v>849</v>
      </c>
      <c r="L188" s="124">
        <v>135</v>
      </c>
      <c r="M188" s="124">
        <v>26518</v>
      </c>
      <c r="N188" s="124">
        <v>741</v>
      </c>
      <c r="O188" s="124">
        <v>1</v>
      </c>
      <c r="P188" s="124">
        <v>0</v>
      </c>
      <c r="Q188" s="124">
        <v>0</v>
      </c>
    </row>
    <row r="189" spans="1:17">
      <c r="A189" s="131">
        <v>44452</v>
      </c>
      <c r="B189" s="135" t="str">
        <f t="shared" si="4"/>
        <v>(月)</v>
      </c>
      <c r="C189" s="112">
        <f>SUM(D189:I189)</f>
        <v>1029275</v>
      </c>
      <c r="D189" s="112">
        <v>399666</v>
      </c>
      <c r="E189" s="112">
        <v>109272</v>
      </c>
      <c r="F189" s="112">
        <v>2309</v>
      </c>
      <c r="G189" s="112">
        <v>437337</v>
      </c>
      <c r="H189" s="112">
        <v>80685</v>
      </c>
      <c r="I189" s="112">
        <v>6</v>
      </c>
      <c r="J189" s="124">
        <v>13917</v>
      </c>
      <c r="K189" s="124">
        <v>796</v>
      </c>
      <c r="L189" s="124">
        <v>166</v>
      </c>
      <c r="M189" s="124">
        <v>25354</v>
      </c>
      <c r="N189" s="124">
        <v>691</v>
      </c>
      <c r="O189" s="124">
        <v>1</v>
      </c>
      <c r="P189" s="124">
        <v>0</v>
      </c>
      <c r="Q189" s="124">
        <v>0</v>
      </c>
    </row>
    <row r="190" spans="1:17">
      <c r="A190" s="131">
        <v>44451</v>
      </c>
      <c r="B190" s="135" t="str">
        <f t="shared" si="4"/>
        <v>(日)</v>
      </c>
      <c r="C190" s="112">
        <f t="shared" ref="C190:C253" si="11">SUM(D190:I190)</f>
        <v>1215380</v>
      </c>
      <c r="D190" s="112">
        <v>458138</v>
      </c>
      <c r="E190" s="112">
        <v>159554</v>
      </c>
      <c r="F190" s="112">
        <v>1647</v>
      </c>
      <c r="G190" s="112">
        <v>503526</v>
      </c>
      <c r="H190" s="112">
        <v>92513</v>
      </c>
      <c r="I190" s="112">
        <v>2</v>
      </c>
      <c r="J190" s="124">
        <v>8342</v>
      </c>
      <c r="K190" s="124">
        <v>1352</v>
      </c>
      <c r="L190" s="124">
        <v>60</v>
      </c>
      <c r="M190" s="124">
        <v>12683</v>
      </c>
      <c r="N190" s="124">
        <v>1080</v>
      </c>
      <c r="O190" s="124">
        <v>1</v>
      </c>
      <c r="P190" s="124">
        <v>0</v>
      </c>
      <c r="Q190" s="124">
        <v>0</v>
      </c>
    </row>
    <row r="191" spans="1:17">
      <c r="A191" s="131">
        <v>44450</v>
      </c>
      <c r="B191" s="135" t="str">
        <f t="shared" si="4"/>
        <v>(土)</v>
      </c>
      <c r="C191" s="112">
        <f t="shared" si="11"/>
        <v>1511964</v>
      </c>
      <c r="D191" s="112">
        <v>583787</v>
      </c>
      <c r="E191" s="112">
        <v>201270</v>
      </c>
      <c r="F191" s="112">
        <v>1825</v>
      </c>
      <c r="G191" s="112">
        <v>623968</v>
      </c>
      <c r="H191" s="112">
        <v>101109</v>
      </c>
      <c r="I191" s="112">
        <v>5</v>
      </c>
      <c r="J191" s="124">
        <v>10596</v>
      </c>
      <c r="K191" s="124">
        <v>1217</v>
      </c>
      <c r="L191" s="124">
        <v>62</v>
      </c>
      <c r="M191" s="124">
        <v>18887</v>
      </c>
      <c r="N191" s="124">
        <v>896</v>
      </c>
      <c r="O191" s="124">
        <v>1</v>
      </c>
      <c r="P191" s="124">
        <v>0</v>
      </c>
      <c r="Q191" s="124">
        <v>0</v>
      </c>
    </row>
    <row r="192" spans="1:17">
      <c r="A192" s="131">
        <v>44449</v>
      </c>
      <c r="B192" s="135" t="str">
        <f t="shared" si="4"/>
        <v>(金)</v>
      </c>
      <c r="C192" s="112">
        <f t="shared" si="11"/>
        <v>1263812</v>
      </c>
      <c r="D192" s="112">
        <v>466956</v>
      </c>
      <c r="E192" s="112">
        <v>181070</v>
      </c>
      <c r="F192" s="112">
        <v>1629</v>
      </c>
      <c r="G192" s="112">
        <v>516997</v>
      </c>
      <c r="H192" s="112">
        <v>97154</v>
      </c>
      <c r="I192" s="112">
        <v>6</v>
      </c>
      <c r="J192" s="124">
        <v>12123</v>
      </c>
      <c r="K192" s="124">
        <v>677</v>
      </c>
      <c r="L192" s="124">
        <v>88</v>
      </c>
      <c r="M192" s="124">
        <v>25905</v>
      </c>
      <c r="N192" s="124">
        <v>616</v>
      </c>
      <c r="O192" s="124">
        <v>0</v>
      </c>
      <c r="P192" s="124">
        <v>0</v>
      </c>
      <c r="Q192" s="124">
        <v>0</v>
      </c>
    </row>
    <row r="193" spans="1:17">
      <c r="A193" s="131">
        <v>44448</v>
      </c>
      <c r="B193" s="135" t="str">
        <f t="shared" si="4"/>
        <v>(木)</v>
      </c>
      <c r="C193" s="112">
        <f t="shared" si="11"/>
        <v>1128546</v>
      </c>
      <c r="D193" s="112">
        <v>424060</v>
      </c>
      <c r="E193" s="112">
        <v>159798</v>
      </c>
      <c r="F193" s="112">
        <v>1851</v>
      </c>
      <c r="G193" s="112">
        <v>448749</v>
      </c>
      <c r="H193" s="112">
        <v>94086</v>
      </c>
      <c r="I193" s="112">
        <v>2</v>
      </c>
      <c r="J193" s="124">
        <v>13900</v>
      </c>
      <c r="K193" s="124">
        <v>988</v>
      </c>
      <c r="L193" s="124">
        <v>110</v>
      </c>
      <c r="M193" s="124">
        <v>26038</v>
      </c>
      <c r="N193" s="124">
        <v>587</v>
      </c>
      <c r="O193" s="124">
        <v>0</v>
      </c>
      <c r="P193" s="124">
        <v>0</v>
      </c>
      <c r="Q193" s="124">
        <v>0</v>
      </c>
    </row>
    <row r="194" spans="1:17">
      <c r="A194" s="131">
        <v>44447</v>
      </c>
      <c r="B194" s="135" t="str">
        <f t="shared" si="4"/>
        <v>(水)</v>
      </c>
      <c r="C194" s="112">
        <f t="shared" si="11"/>
        <v>1152900</v>
      </c>
      <c r="D194" s="112">
        <v>446567</v>
      </c>
      <c r="E194" s="112">
        <v>150195</v>
      </c>
      <c r="F194" s="112">
        <v>1527</v>
      </c>
      <c r="G194" s="112">
        <v>463246</v>
      </c>
      <c r="H194" s="112">
        <v>91363</v>
      </c>
      <c r="I194" s="112">
        <v>2</v>
      </c>
      <c r="J194" s="124">
        <v>15335</v>
      </c>
      <c r="K194" s="124">
        <v>1020</v>
      </c>
      <c r="L194" s="124">
        <v>78</v>
      </c>
      <c r="M194" s="124">
        <v>29311</v>
      </c>
      <c r="N194" s="124">
        <v>728</v>
      </c>
      <c r="O194" s="124">
        <v>0</v>
      </c>
      <c r="P194" s="124">
        <v>0</v>
      </c>
      <c r="Q194" s="124">
        <v>0</v>
      </c>
    </row>
    <row r="195" spans="1:17">
      <c r="A195" s="131">
        <v>44446</v>
      </c>
      <c r="B195" s="135" t="str">
        <f t="shared" si="4"/>
        <v>(火)</v>
      </c>
      <c r="C195" s="112">
        <f t="shared" si="11"/>
        <v>1160907</v>
      </c>
      <c r="D195" s="112">
        <v>474841</v>
      </c>
      <c r="E195" s="112">
        <v>154918</v>
      </c>
      <c r="F195" s="112">
        <v>1744</v>
      </c>
      <c r="G195" s="112">
        <v>434985</v>
      </c>
      <c r="H195" s="112">
        <v>94417</v>
      </c>
      <c r="I195" s="112">
        <v>2</v>
      </c>
      <c r="J195" s="124">
        <v>17211</v>
      </c>
      <c r="K195" s="124">
        <v>915</v>
      </c>
      <c r="L195" s="124">
        <v>97</v>
      </c>
      <c r="M195" s="124">
        <v>32047</v>
      </c>
      <c r="N195" s="124">
        <v>835</v>
      </c>
      <c r="O195" s="124">
        <v>0</v>
      </c>
      <c r="P195" s="124">
        <v>0</v>
      </c>
      <c r="Q195" s="124">
        <v>0</v>
      </c>
    </row>
    <row r="196" spans="1:17">
      <c r="A196" s="131">
        <v>44445</v>
      </c>
      <c r="B196" s="135" t="str">
        <f t="shared" si="4"/>
        <v>(月)</v>
      </c>
      <c r="C196" s="112">
        <f t="shared" si="11"/>
        <v>1038588</v>
      </c>
      <c r="D196" s="112">
        <v>463613</v>
      </c>
      <c r="E196" s="112">
        <v>153455</v>
      </c>
      <c r="F196" s="112">
        <v>1516</v>
      </c>
      <c r="G196" s="112">
        <v>341356</v>
      </c>
      <c r="H196" s="112">
        <v>78643</v>
      </c>
      <c r="I196" s="112">
        <v>5</v>
      </c>
      <c r="J196" s="124">
        <v>16886</v>
      </c>
      <c r="K196" s="124">
        <v>897</v>
      </c>
      <c r="L196" s="124">
        <v>84</v>
      </c>
      <c r="M196" s="124">
        <v>25616</v>
      </c>
      <c r="N196" s="124">
        <v>627</v>
      </c>
      <c r="O196" s="124">
        <v>0</v>
      </c>
      <c r="P196" s="124">
        <v>0</v>
      </c>
      <c r="Q196" s="124">
        <v>0</v>
      </c>
    </row>
    <row r="197" spans="1:17">
      <c r="A197" s="131">
        <v>44444</v>
      </c>
      <c r="B197" s="135" t="str">
        <f t="shared" si="4"/>
        <v>(日)</v>
      </c>
      <c r="C197" s="112">
        <f t="shared" si="11"/>
        <v>1180785</v>
      </c>
      <c r="D197" s="112">
        <v>605725</v>
      </c>
      <c r="E197" s="112">
        <v>170340</v>
      </c>
      <c r="F197" s="112">
        <v>1581</v>
      </c>
      <c r="G197" s="112">
        <v>285726</v>
      </c>
      <c r="H197" s="112">
        <v>117409</v>
      </c>
      <c r="I197" s="112">
        <v>4</v>
      </c>
      <c r="J197" s="124">
        <v>11896</v>
      </c>
      <c r="K197" s="124">
        <v>1156</v>
      </c>
      <c r="L197" s="124">
        <v>59</v>
      </c>
      <c r="M197" s="124">
        <v>8784</v>
      </c>
      <c r="N197" s="124">
        <v>2019</v>
      </c>
      <c r="O197" s="124">
        <v>1</v>
      </c>
      <c r="P197" s="124">
        <v>0</v>
      </c>
      <c r="Q197" s="124">
        <v>0</v>
      </c>
    </row>
    <row r="198" spans="1:17">
      <c r="A198" s="131">
        <v>44443</v>
      </c>
      <c r="B198" s="135" t="str">
        <f t="shared" si="4"/>
        <v>(土)</v>
      </c>
      <c r="C198" s="112">
        <f t="shared" si="11"/>
        <v>1412450</v>
      </c>
      <c r="D198" s="112">
        <v>767356</v>
      </c>
      <c r="E198" s="112">
        <v>187841</v>
      </c>
      <c r="F198" s="112">
        <v>1944</v>
      </c>
      <c r="G198" s="112">
        <v>329959</v>
      </c>
      <c r="H198" s="112">
        <v>125347</v>
      </c>
      <c r="I198" s="112">
        <v>3</v>
      </c>
      <c r="J198" s="124">
        <v>15119</v>
      </c>
      <c r="K198" s="124">
        <v>984</v>
      </c>
      <c r="L198" s="124">
        <v>74</v>
      </c>
      <c r="M198" s="124">
        <v>11281</v>
      </c>
      <c r="N198" s="124">
        <v>2068</v>
      </c>
      <c r="O198" s="124">
        <v>1</v>
      </c>
      <c r="P198" s="124">
        <v>0</v>
      </c>
      <c r="Q198" s="124">
        <v>0</v>
      </c>
    </row>
    <row r="199" spans="1:17">
      <c r="A199" s="131">
        <v>44442</v>
      </c>
      <c r="B199" s="135" t="str">
        <f t="shared" ref="B199:B262" si="12">"(" &amp; TEXT(A199,"aaa") &amp; ")"</f>
        <v>(金)</v>
      </c>
      <c r="C199" s="112">
        <f t="shared" si="11"/>
        <v>1162294</v>
      </c>
      <c r="D199" s="112">
        <v>576121</v>
      </c>
      <c r="E199" s="112">
        <v>163168</v>
      </c>
      <c r="F199" s="112">
        <v>2073</v>
      </c>
      <c r="G199" s="112">
        <v>289228</v>
      </c>
      <c r="H199" s="112">
        <v>131696</v>
      </c>
      <c r="I199" s="112">
        <v>8</v>
      </c>
      <c r="J199" s="124">
        <v>17203</v>
      </c>
      <c r="K199" s="124">
        <v>624</v>
      </c>
      <c r="L199" s="124">
        <v>72</v>
      </c>
      <c r="M199" s="124">
        <v>16278</v>
      </c>
      <c r="N199" s="124">
        <v>981</v>
      </c>
      <c r="O199" s="124">
        <v>1</v>
      </c>
      <c r="P199" s="124">
        <v>0</v>
      </c>
      <c r="Q199" s="124">
        <v>0</v>
      </c>
    </row>
    <row r="200" spans="1:17">
      <c r="A200" s="131">
        <v>44441</v>
      </c>
      <c r="B200" s="135" t="str">
        <f t="shared" si="12"/>
        <v>(木)</v>
      </c>
      <c r="C200" s="112">
        <f t="shared" si="11"/>
        <v>927748</v>
      </c>
      <c r="D200" s="112">
        <v>263005</v>
      </c>
      <c r="E200" s="112">
        <v>157422</v>
      </c>
      <c r="F200" s="112">
        <v>1995</v>
      </c>
      <c r="G200" s="112">
        <v>378459</v>
      </c>
      <c r="H200" s="112">
        <v>126864</v>
      </c>
      <c r="I200" s="112">
        <v>3</v>
      </c>
      <c r="J200" s="124">
        <v>7824</v>
      </c>
      <c r="K200" s="124">
        <v>806</v>
      </c>
      <c r="L200" s="124">
        <v>114</v>
      </c>
      <c r="M200" s="124">
        <v>25904</v>
      </c>
      <c r="N200" s="124">
        <v>1089</v>
      </c>
      <c r="O200" s="124">
        <v>0</v>
      </c>
      <c r="P200" s="124">
        <v>0</v>
      </c>
      <c r="Q200" s="124">
        <v>0</v>
      </c>
    </row>
    <row r="201" spans="1:17">
      <c r="A201" s="131">
        <v>44440</v>
      </c>
      <c r="B201" s="135" t="str">
        <f t="shared" si="12"/>
        <v>(水)</v>
      </c>
      <c r="C201" s="112">
        <f t="shared" si="11"/>
        <v>1141978</v>
      </c>
      <c r="D201" s="112">
        <v>497642</v>
      </c>
      <c r="E201" s="112">
        <v>146730</v>
      </c>
      <c r="F201" s="112">
        <v>1838</v>
      </c>
      <c r="G201" s="112">
        <v>377960</v>
      </c>
      <c r="H201" s="112">
        <v>117803</v>
      </c>
      <c r="I201" s="112">
        <v>5</v>
      </c>
      <c r="J201" s="124">
        <v>19915</v>
      </c>
      <c r="K201" s="124">
        <v>885</v>
      </c>
      <c r="L201" s="124">
        <v>106</v>
      </c>
      <c r="M201" s="124">
        <v>29110</v>
      </c>
      <c r="N201" s="124">
        <v>1233</v>
      </c>
      <c r="O201" s="124">
        <v>0</v>
      </c>
      <c r="P201" s="124">
        <v>0</v>
      </c>
      <c r="Q201" s="124">
        <v>0</v>
      </c>
    </row>
    <row r="202" spans="1:17">
      <c r="A202" s="131">
        <v>44439</v>
      </c>
      <c r="B202" s="135" t="str">
        <f t="shared" si="12"/>
        <v>(火)</v>
      </c>
      <c r="C202" s="112">
        <f t="shared" si="11"/>
        <v>1187666</v>
      </c>
      <c r="D202" s="112">
        <v>509398</v>
      </c>
      <c r="E202" s="112">
        <v>140662</v>
      </c>
      <c r="F202" s="112">
        <v>1625</v>
      </c>
      <c r="G202" s="112">
        <v>396398</v>
      </c>
      <c r="H202" s="112">
        <v>139582</v>
      </c>
      <c r="I202" s="112">
        <v>1</v>
      </c>
      <c r="J202" s="124">
        <v>22257</v>
      </c>
      <c r="K202" s="124">
        <v>791</v>
      </c>
      <c r="L202" s="124">
        <v>96</v>
      </c>
      <c r="M202" s="124">
        <v>35067</v>
      </c>
      <c r="N202" s="124">
        <v>1414</v>
      </c>
      <c r="O202" s="124">
        <v>0</v>
      </c>
      <c r="P202" s="124">
        <v>0</v>
      </c>
      <c r="Q202" s="124">
        <v>0</v>
      </c>
    </row>
    <row r="203" spans="1:17">
      <c r="A203" s="131">
        <v>44438</v>
      </c>
      <c r="B203" s="135" t="str">
        <f t="shared" si="12"/>
        <v>(月)</v>
      </c>
      <c r="C203" s="112">
        <f t="shared" si="11"/>
        <v>677737</v>
      </c>
      <c r="D203" s="112">
        <v>253385</v>
      </c>
      <c r="E203" s="112">
        <v>135589</v>
      </c>
      <c r="F203" s="112">
        <v>1330</v>
      </c>
      <c r="G203" s="112">
        <v>138352</v>
      </c>
      <c r="H203" s="112">
        <v>149081</v>
      </c>
      <c r="I203" s="112">
        <v>0</v>
      </c>
      <c r="J203" s="124">
        <v>9242</v>
      </c>
      <c r="K203" s="124">
        <v>714</v>
      </c>
      <c r="L203" s="124">
        <v>74</v>
      </c>
      <c r="M203" s="124">
        <v>9615</v>
      </c>
      <c r="N203" s="124">
        <v>1337</v>
      </c>
      <c r="O203" s="124">
        <v>0</v>
      </c>
      <c r="P203" s="124">
        <v>0</v>
      </c>
      <c r="Q203" s="124">
        <v>0</v>
      </c>
    </row>
    <row r="204" spans="1:17">
      <c r="A204" s="131">
        <v>44437</v>
      </c>
      <c r="B204" s="135" t="str">
        <f t="shared" si="12"/>
        <v>(日)</v>
      </c>
      <c r="C204" s="112">
        <f t="shared" si="11"/>
        <v>1231508</v>
      </c>
      <c r="D204" s="112">
        <v>474936</v>
      </c>
      <c r="E204" s="112">
        <v>123297</v>
      </c>
      <c r="F204" s="112">
        <v>1128</v>
      </c>
      <c r="G204" s="112">
        <v>503942</v>
      </c>
      <c r="H204" s="112">
        <v>128203</v>
      </c>
      <c r="I204" s="112">
        <v>2</v>
      </c>
      <c r="J204" s="124">
        <v>9952</v>
      </c>
      <c r="K204" s="124">
        <v>907</v>
      </c>
      <c r="L204" s="124">
        <v>51</v>
      </c>
      <c r="M204" s="124">
        <v>20559</v>
      </c>
      <c r="N204" s="124">
        <v>2784</v>
      </c>
      <c r="O204" s="124">
        <v>0</v>
      </c>
      <c r="P204" s="124">
        <v>0</v>
      </c>
      <c r="Q204" s="124">
        <v>0</v>
      </c>
    </row>
    <row r="205" spans="1:17">
      <c r="A205" s="131">
        <v>44436</v>
      </c>
      <c r="B205" s="135" t="str">
        <f t="shared" si="12"/>
        <v>(土)</v>
      </c>
      <c r="C205" s="112">
        <f t="shared" si="11"/>
        <v>1479378</v>
      </c>
      <c r="D205" s="112">
        <v>590378</v>
      </c>
      <c r="E205" s="112">
        <v>139282</v>
      </c>
      <c r="F205" s="112">
        <v>546</v>
      </c>
      <c r="G205" s="112">
        <v>605707</v>
      </c>
      <c r="H205" s="112">
        <v>143465</v>
      </c>
      <c r="I205" s="112">
        <v>0</v>
      </c>
      <c r="J205" s="124">
        <v>13893</v>
      </c>
      <c r="K205" s="124">
        <v>777</v>
      </c>
      <c r="L205" s="124">
        <v>13</v>
      </c>
      <c r="M205" s="124">
        <v>32785</v>
      </c>
      <c r="N205" s="124">
        <v>3378</v>
      </c>
      <c r="O205" s="124">
        <v>0</v>
      </c>
      <c r="P205" s="124">
        <v>0</v>
      </c>
      <c r="Q205" s="124">
        <v>0</v>
      </c>
    </row>
    <row r="206" spans="1:17">
      <c r="A206" s="131">
        <v>44435</v>
      </c>
      <c r="B206" s="135" t="str">
        <f t="shared" si="12"/>
        <v>(金)</v>
      </c>
      <c r="C206" s="112">
        <f t="shared" si="11"/>
        <v>1308768</v>
      </c>
      <c r="D206" s="112">
        <v>523440</v>
      </c>
      <c r="E206" s="112">
        <v>117198</v>
      </c>
      <c r="F206" s="112">
        <v>990</v>
      </c>
      <c r="G206" s="112">
        <v>489650</v>
      </c>
      <c r="H206" s="112">
        <v>177490</v>
      </c>
      <c r="I206" s="112">
        <v>0</v>
      </c>
      <c r="J206" s="124">
        <v>18728</v>
      </c>
      <c r="K206" s="124">
        <v>556</v>
      </c>
      <c r="L206" s="124">
        <v>22</v>
      </c>
      <c r="M206" s="124">
        <v>40242</v>
      </c>
      <c r="N206" s="124">
        <v>1658</v>
      </c>
      <c r="O206" s="124">
        <v>0</v>
      </c>
      <c r="P206" s="124">
        <v>0</v>
      </c>
      <c r="Q206" s="124">
        <v>0</v>
      </c>
    </row>
    <row r="207" spans="1:17">
      <c r="A207" s="131">
        <v>44434</v>
      </c>
      <c r="B207" s="135" t="str">
        <f t="shared" si="12"/>
        <v>(木)</v>
      </c>
      <c r="C207" s="112">
        <f t="shared" si="11"/>
        <v>1173571</v>
      </c>
      <c r="D207" s="112">
        <v>468985</v>
      </c>
      <c r="E207" s="112">
        <v>99372</v>
      </c>
      <c r="F207" s="112">
        <v>2036</v>
      </c>
      <c r="G207" s="112">
        <v>442030</v>
      </c>
      <c r="H207" s="112">
        <v>161146</v>
      </c>
      <c r="I207" s="112">
        <v>2</v>
      </c>
      <c r="J207" s="124">
        <v>19490</v>
      </c>
      <c r="K207" s="124">
        <v>676</v>
      </c>
      <c r="L207" s="124">
        <v>68</v>
      </c>
      <c r="M207" s="124">
        <v>41006</v>
      </c>
      <c r="N207" s="124">
        <v>1872</v>
      </c>
      <c r="O207" s="124">
        <v>0</v>
      </c>
      <c r="P207" s="124">
        <v>0</v>
      </c>
      <c r="Q207" s="124">
        <v>0</v>
      </c>
    </row>
    <row r="208" spans="1:17">
      <c r="A208" s="131">
        <v>44433</v>
      </c>
      <c r="B208" s="135" t="str">
        <f t="shared" si="12"/>
        <v>(水)</v>
      </c>
      <c r="C208" s="112">
        <f t="shared" si="11"/>
        <v>1241287</v>
      </c>
      <c r="D208" s="112">
        <v>480191</v>
      </c>
      <c r="E208" s="112">
        <v>122554</v>
      </c>
      <c r="F208" s="112">
        <v>1938</v>
      </c>
      <c r="G208" s="112">
        <v>457408</v>
      </c>
      <c r="H208" s="112">
        <v>179195</v>
      </c>
      <c r="I208" s="112">
        <v>1</v>
      </c>
      <c r="J208" s="124">
        <v>22077</v>
      </c>
      <c r="K208" s="124">
        <v>784</v>
      </c>
      <c r="L208" s="124">
        <v>65</v>
      </c>
      <c r="M208" s="124">
        <v>46089</v>
      </c>
      <c r="N208" s="124">
        <v>2140</v>
      </c>
      <c r="O208" s="124">
        <v>0</v>
      </c>
      <c r="P208" s="124">
        <v>0</v>
      </c>
      <c r="Q208" s="124">
        <v>0</v>
      </c>
    </row>
    <row r="209" spans="1:17">
      <c r="A209" s="131">
        <v>44432</v>
      </c>
      <c r="B209" s="135" t="str">
        <f t="shared" si="12"/>
        <v>(火)</v>
      </c>
      <c r="C209" s="112">
        <f t="shared" si="11"/>
        <v>1266886</v>
      </c>
      <c r="D209" s="112">
        <v>484226</v>
      </c>
      <c r="E209" s="112">
        <v>127009</v>
      </c>
      <c r="F209" s="112">
        <v>978</v>
      </c>
      <c r="G209" s="112">
        <v>465753</v>
      </c>
      <c r="H209" s="112">
        <v>188918</v>
      </c>
      <c r="I209" s="112">
        <v>2</v>
      </c>
      <c r="J209" s="124">
        <v>26007</v>
      </c>
      <c r="K209" s="124">
        <v>823</v>
      </c>
      <c r="L209" s="124">
        <v>47</v>
      </c>
      <c r="M209" s="124">
        <v>56059</v>
      </c>
      <c r="N209" s="124">
        <v>2388</v>
      </c>
      <c r="O209" s="124">
        <v>1</v>
      </c>
      <c r="P209" s="124">
        <v>0</v>
      </c>
      <c r="Q209" s="124">
        <v>0</v>
      </c>
    </row>
    <row r="210" spans="1:17">
      <c r="A210" s="131">
        <v>44431</v>
      </c>
      <c r="B210" s="135" t="str">
        <f t="shared" si="12"/>
        <v>(月)</v>
      </c>
      <c r="C210" s="112">
        <f t="shared" si="11"/>
        <v>1200958</v>
      </c>
      <c r="D210" s="112">
        <v>445381</v>
      </c>
      <c r="E210" s="112">
        <v>102504</v>
      </c>
      <c r="F210" s="112">
        <v>993</v>
      </c>
      <c r="G210" s="112">
        <v>445699</v>
      </c>
      <c r="H210" s="112">
        <v>206380</v>
      </c>
      <c r="I210" s="112">
        <v>1</v>
      </c>
      <c r="J210" s="124">
        <v>24497</v>
      </c>
      <c r="K210" s="124">
        <v>728</v>
      </c>
      <c r="L210" s="124">
        <v>53</v>
      </c>
      <c r="M210" s="124">
        <v>59321</v>
      </c>
      <c r="N210" s="124">
        <v>3149</v>
      </c>
      <c r="O210" s="125">
        <v>1</v>
      </c>
      <c r="P210" s="124">
        <v>0</v>
      </c>
      <c r="Q210" s="124">
        <v>0</v>
      </c>
    </row>
    <row r="211" spans="1:17">
      <c r="A211" s="131">
        <v>44430</v>
      </c>
      <c r="B211" s="135" t="str">
        <f t="shared" si="12"/>
        <v>(日)</v>
      </c>
      <c r="C211" s="112">
        <f t="shared" si="11"/>
        <v>1239672</v>
      </c>
      <c r="D211" s="112">
        <v>519493</v>
      </c>
      <c r="E211" s="112">
        <v>108483</v>
      </c>
      <c r="F211" s="112">
        <v>0</v>
      </c>
      <c r="G211" s="112">
        <v>450331</v>
      </c>
      <c r="H211" s="112">
        <v>161365</v>
      </c>
      <c r="I211" s="112">
        <v>0</v>
      </c>
      <c r="J211" s="124">
        <v>12053</v>
      </c>
      <c r="K211" s="124">
        <v>923</v>
      </c>
      <c r="L211" s="124">
        <v>0</v>
      </c>
      <c r="M211" s="124">
        <v>34947</v>
      </c>
      <c r="N211" s="124">
        <v>4618</v>
      </c>
      <c r="O211" s="125">
        <v>0</v>
      </c>
      <c r="P211" s="124">
        <v>0</v>
      </c>
      <c r="Q211" s="124">
        <v>0</v>
      </c>
    </row>
    <row r="212" spans="1:17">
      <c r="A212" s="131">
        <v>44429</v>
      </c>
      <c r="B212" s="135" t="str">
        <f t="shared" si="12"/>
        <v>(土)</v>
      </c>
      <c r="C212" s="112">
        <f t="shared" si="11"/>
        <v>1446491</v>
      </c>
      <c r="D212" s="111">
        <v>614143</v>
      </c>
      <c r="E212" s="112">
        <v>107248</v>
      </c>
      <c r="F212" s="112">
        <v>42</v>
      </c>
      <c r="G212" s="112">
        <v>539120</v>
      </c>
      <c r="H212" s="112">
        <v>185938</v>
      </c>
      <c r="I212" s="112">
        <v>0</v>
      </c>
      <c r="J212" s="124">
        <v>17592</v>
      </c>
      <c r="K212" s="124">
        <v>767</v>
      </c>
      <c r="L212" s="124">
        <v>3</v>
      </c>
      <c r="M212" s="124">
        <v>64277</v>
      </c>
      <c r="N212" s="124">
        <v>4878</v>
      </c>
      <c r="O212" s="125">
        <v>0</v>
      </c>
      <c r="P212" s="124">
        <v>0</v>
      </c>
      <c r="Q212" s="124">
        <v>0</v>
      </c>
    </row>
    <row r="213" spans="1:17">
      <c r="A213" s="131">
        <v>44428</v>
      </c>
      <c r="B213" s="135" t="str">
        <f t="shared" si="12"/>
        <v>(金)</v>
      </c>
      <c r="C213" s="112">
        <f t="shared" si="11"/>
        <v>1311098</v>
      </c>
      <c r="D213" s="112">
        <v>518703</v>
      </c>
      <c r="E213" s="112">
        <v>96706</v>
      </c>
      <c r="F213" s="112">
        <v>1</v>
      </c>
      <c r="G213" s="112">
        <v>480764</v>
      </c>
      <c r="H213" s="112">
        <v>214922</v>
      </c>
      <c r="I213" s="112">
        <v>2</v>
      </c>
      <c r="J213" s="124">
        <v>25150</v>
      </c>
      <c r="K213" s="124">
        <v>489</v>
      </c>
      <c r="L213" s="124">
        <v>0</v>
      </c>
      <c r="M213" s="124">
        <v>81552</v>
      </c>
      <c r="N213" s="124">
        <v>2808</v>
      </c>
      <c r="O213" s="125">
        <v>0</v>
      </c>
      <c r="P213" s="124">
        <v>0</v>
      </c>
      <c r="Q213" s="124">
        <v>0</v>
      </c>
    </row>
    <row r="214" spans="1:17">
      <c r="A214" s="131">
        <v>44427</v>
      </c>
      <c r="B214" s="135" t="str">
        <f t="shared" si="12"/>
        <v>(木)</v>
      </c>
      <c r="C214" s="112">
        <f t="shared" si="11"/>
        <v>1218336</v>
      </c>
      <c r="D214" s="112">
        <v>475365</v>
      </c>
      <c r="E214" s="112">
        <v>101348</v>
      </c>
      <c r="F214" s="112">
        <v>0</v>
      </c>
      <c r="G214" s="112">
        <v>434943</v>
      </c>
      <c r="H214" s="112">
        <v>206680</v>
      </c>
      <c r="I214" s="112">
        <v>0</v>
      </c>
      <c r="J214" s="124">
        <v>25463</v>
      </c>
      <c r="K214" s="124">
        <v>684</v>
      </c>
      <c r="L214" s="124">
        <v>0</v>
      </c>
      <c r="M214" s="124">
        <v>81359</v>
      </c>
      <c r="N214" s="124">
        <v>3623</v>
      </c>
      <c r="O214" s="125">
        <v>0</v>
      </c>
      <c r="P214" s="124">
        <v>0</v>
      </c>
      <c r="Q214" s="124">
        <v>0</v>
      </c>
    </row>
    <row r="215" spans="1:17">
      <c r="A215" s="131">
        <v>44426</v>
      </c>
      <c r="B215" s="135" t="str">
        <f t="shared" si="12"/>
        <v>(水)</v>
      </c>
      <c r="C215" s="112">
        <f t="shared" si="11"/>
        <v>1260347</v>
      </c>
      <c r="D215" s="112">
        <v>487987</v>
      </c>
      <c r="E215" s="112">
        <v>89451</v>
      </c>
      <c r="F215" s="112">
        <v>0</v>
      </c>
      <c r="G215" s="112">
        <v>444891</v>
      </c>
      <c r="H215" s="112">
        <v>238018</v>
      </c>
      <c r="I215" s="112">
        <v>0</v>
      </c>
      <c r="J215" s="124">
        <v>28552</v>
      </c>
      <c r="K215" s="124">
        <v>665</v>
      </c>
      <c r="L215" s="124">
        <v>0</v>
      </c>
      <c r="M215" s="124">
        <v>88966</v>
      </c>
      <c r="N215" s="124">
        <v>3191</v>
      </c>
      <c r="O215" s="124">
        <v>0</v>
      </c>
      <c r="P215" s="124">
        <v>0</v>
      </c>
      <c r="Q215" s="124">
        <v>0</v>
      </c>
    </row>
    <row r="216" spans="1:17">
      <c r="A216" s="131">
        <v>44425</v>
      </c>
      <c r="B216" s="135" t="str">
        <f t="shared" si="12"/>
        <v>(火)</v>
      </c>
      <c r="C216" s="112">
        <f t="shared" si="11"/>
        <v>1249790</v>
      </c>
      <c r="D216" s="112">
        <v>459697</v>
      </c>
      <c r="E216" s="112">
        <v>87161</v>
      </c>
      <c r="F216" s="112">
        <v>1</v>
      </c>
      <c r="G216" s="112">
        <v>457496</v>
      </c>
      <c r="H216" s="112">
        <v>245434</v>
      </c>
      <c r="I216" s="112">
        <v>1</v>
      </c>
      <c r="J216" s="124">
        <v>31422</v>
      </c>
      <c r="K216" s="124">
        <v>677</v>
      </c>
      <c r="L216" s="124">
        <v>0</v>
      </c>
      <c r="M216" s="124">
        <v>106212</v>
      </c>
      <c r="N216" s="124">
        <v>2985</v>
      </c>
      <c r="O216" s="124">
        <v>0</v>
      </c>
      <c r="P216" s="124">
        <v>0</v>
      </c>
      <c r="Q216" s="124">
        <v>0</v>
      </c>
    </row>
    <row r="217" spans="1:17">
      <c r="A217" s="131">
        <v>44424</v>
      </c>
      <c r="B217" s="135" t="str">
        <f t="shared" si="12"/>
        <v>(月)</v>
      </c>
      <c r="C217" s="112">
        <f t="shared" si="11"/>
        <v>1019886</v>
      </c>
      <c r="D217" s="112">
        <v>355990</v>
      </c>
      <c r="E217" s="112">
        <v>79216</v>
      </c>
      <c r="F217" s="112">
        <v>0</v>
      </c>
      <c r="G217" s="112">
        <v>369879</v>
      </c>
      <c r="H217" s="112">
        <v>214801</v>
      </c>
      <c r="I217" s="112">
        <v>0</v>
      </c>
      <c r="J217" s="124">
        <v>24812</v>
      </c>
      <c r="K217" s="124">
        <v>600</v>
      </c>
      <c r="L217" s="124">
        <v>0</v>
      </c>
      <c r="M217" s="124">
        <v>87550</v>
      </c>
      <c r="N217" s="124">
        <v>2871</v>
      </c>
      <c r="O217" s="124">
        <v>0</v>
      </c>
      <c r="P217" s="124">
        <v>0</v>
      </c>
      <c r="Q217" s="124">
        <v>0</v>
      </c>
    </row>
    <row r="218" spans="1:17">
      <c r="A218" s="131">
        <v>44423</v>
      </c>
      <c r="B218" s="135" t="str">
        <f t="shared" si="12"/>
        <v>(日)</v>
      </c>
      <c r="C218" s="112">
        <f t="shared" si="11"/>
        <v>748669</v>
      </c>
      <c r="D218" s="112">
        <v>280764</v>
      </c>
      <c r="E218" s="112">
        <v>88678</v>
      </c>
      <c r="F218" s="112">
        <v>0</v>
      </c>
      <c r="G218" s="112">
        <v>248192</v>
      </c>
      <c r="H218" s="112">
        <v>131035</v>
      </c>
      <c r="I218" s="112">
        <v>0</v>
      </c>
      <c r="J218" s="124">
        <v>7443</v>
      </c>
      <c r="K218" s="124">
        <v>998</v>
      </c>
      <c r="L218" s="124">
        <v>0</v>
      </c>
      <c r="M218" s="124">
        <v>36643</v>
      </c>
      <c r="N218" s="124">
        <v>2433</v>
      </c>
      <c r="O218" s="124">
        <v>0</v>
      </c>
      <c r="P218" s="124">
        <v>0</v>
      </c>
      <c r="Q218" s="124">
        <v>0</v>
      </c>
    </row>
    <row r="219" spans="1:17">
      <c r="A219" s="131">
        <v>44422</v>
      </c>
      <c r="B219" s="135" t="str">
        <f t="shared" si="12"/>
        <v>(土)</v>
      </c>
      <c r="C219" s="112">
        <f t="shared" si="11"/>
        <v>765846</v>
      </c>
      <c r="D219" s="112">
        <v>269744</v>
      </c>
      <c r="E219" s="112">
        <v>84785</v>
      </c>
      <c r="F219" s="112">
        <v>0</v>
      </c>
      <c r="G219" s="112">
        <v>257393</v>
      </c>
      <c r="H219" s="112">
        <v>153924</v>
      </c>
      <c r="I219" s="112">
        <v>0</v>
      </c>
      <c r="J219" s="124">
        <v>8703</v>
      </c>
      <c r="K219" s="124">
        <v>856</v>
      </c>
      <c r="L219" s="124">
        <v>0</v>
      </c>
      <c r="M219" s="124">
        <v>44692</v>
      </c>
      <c r="N219" s="124">
        <v>2791</v>
      </c>
      <c r="O219" s="124">
        <v>0</v>
      </c>
      <c r="P219" s="124">
        <v>0</v>
      </c>
      <c r="Q219" s="124">
        <v>0</v>
      </c>
    </row>
    <row r="220" spans="1:17">
      <c r="A220" s="131">
        <v>44421</v>
      </c>
      <c r="B220" s="135" t="str">
        <f t="shared" si="12"/>
        <v>(金)</v>
      </c>
      <c r="C220" s="112">
        <f t="shared" si="11"/>
        <v>675114</v>
      </c>
      <c r="D220" s="112">
        <v>267678</v>
      </c>
      <c r="E220" s="112">
        <v>78097</v>
      </c>
      <c r="F220" s="112">
        <v>0</v>
      </c>
      <c r="G220" s="112">
        <v>139020</v>
      </c>
      <c r="H220" s="112">
        <v>190319</v>
      </c>
      <c r="I220" s="112">
        <v>0</v>
      </c>
      <c r="J220" s="124">
        <v>14491</v>
      </c>
      <c r="K220" s="124">
        <v>665</v>
      </c>
      <c r="L220" s="124">
        <v>0</v>
      </c>
      <c r="M220" s="124">
        <v>23731</v>
      </c>
      <c r="N220" s="124">
        <v>4012</v>
      </c>
      <c r="O220" s="124">
        <v>0</v>
      </c>
      <c r="P220" s="124">
        <v>0</v>
      </c>
      <c r="Q220" s="124">
        <v>0</v>
      </c>
    </row>
    <row r="221" spans="1:17">
      <c r="A221" s="131">
        <v>44420</v>
      </c>
      <c r="B221" s="135" t="str">
        <f t="shared" si="12"/>
        <v>(木)</v>
      </c>
      <c r="C221" s="112">
        <f t="shared" si="11"/>
        <v>928928</v>
      </c>
      <c r="D221" s="112">
        <v>403873</v>
      </c>
      <c r="E221" s="112">
        <v>88145</v>
      </c>
      <c r="F221" s="112">
        <v>0</v>
      </c>
      <c r="G221" s="112">
        <v>230595</v>
      </c>
      <c r="H221" s="112">
        <v>206315</v>
      </c>
      <c r="I221" s="112">
        <v>0</v>
      </c>
      <c r="J221" s="124">
        <v>24872</v>
      </c>
      <c r="K221" s="124">
        <v>836</v>
      </c>
      <c r="L221" s="124">
        <v>0</v>
      </c>
      <c r="M221" s="124">
        <v>50258</v>
      </c>
      <c r="N221" s="124">
        <v>3914</v>
      </c>
      <c r="O221" s="124">
        <v>0</v>
      </c>
      <c r="P221" s="124">
        <v>0</v>
      </c>
      <c r="Q221" s="124">
        <v>0</v>
      </c>
    </row>
    <row r="222" spans="1:17">
      <c r="A222" s="131">
        <v>44419</v>
      </c>
      <c r="B222" s="135" t="str">
        <f t="shared" si="12"/>
        <v>(水)</v>
      </c>
      <c r="C222" s="112">
        <f t="shared" si="11"/>
        <v>1239894</v>
      </c>
      <c r="D222" s="112">
        <v>409037</v>
      </c>
      <c r="E222" s="112">
        <v>89917</v>
      </c>
      <c r="F222" s="112">
        <v>0</v>
      </c>
      <c r="G222" s="112">
        <v>508380</v>
      </c>
      <c r="H222" s="112">
        <v>232560</v>
      </c>
      <c r="I222" s="112">
        <v>0</v>
      </c>
      <c r="J222" s="124">
        <v>27741</v>
      </c>
      <c r="K222" s="124">
        <v>781</v>
      </c>
      <c r="L222" s="124">
        <v>0</v>
      </c>
      <c r="M222" s="124">
        <v>141862</v>
      </c>
      <c r="N222" s="124">
        <v>2984</v>
      </c>
      <c r="O222" s="124">
        <v>0</v>
      </c>
      <c r="P222" s="124">
        <v>0</v>
      </c>
      <c r="Q222" s="124">
        <v>0</v>
      </c>
    </row>
    <row r="223" spans="1:17">
      <c r="A223" s="131">
        <v>44418</v>
      </c>
      <c r="B223" s="135" t="str">
        <f t="shared" si="12"/>
        <v>(火)</v>
      </c>
      <c r="C223" s="112">
        <f t="shared" si="11"/>
        <v>1324455</v>
      </c>
      <c r="D223" s="112">
        <v>397962</v>
      </c>
      <c r="E223" s="112">
        <v>91002</v>
      </c>
      <c r="F223" s="112">
        <v>0</v>
      </c>
      <c r="G223" s="112">
        <v>585721</v>
      </c>
      <c r="H223" s="112">
        <v>249770</v>
      </c>
      <c r="I223" s="112">
        <v>0</v>
      </c>
      <c r="J223" s="124">
        <v>31804</v>
      </c>
      <c r="K223" s="124">
        <v>780</v>
      </c>
      <c r="L223" s="124">
        <v>0</v>
      </c>
      <c r="M223" s="124">
        <v>180169</v>
      </c>
      <c r="N223" s="124">
        <v>3504</v>
      </c>
      <c r="O223" s="124">
        <v>0</v>
      </c>
      <c r="P223" s="124">
        <v>0</v>
      </c>
      <c r="Q223" s="124">
        <v>0</v>
      </c>
    </row>
    <row r="224" spans="1:17">
      <c r="A224" s="131">
        <v>44417</v>
      </c>
      <c r="B224" s="135" t="str">
        <f t="shared" si="12"/>
        <v>(月)</v>
      </c>
      <c r="C224" s="112">
        <f t="shared" si="11"/>
        <v>388865</v>
      </c>
      <c r="D224" s="112">
        <v>103654</v>
      </c>
      <c r="E224" s="112">
        <v>65450</v>
      </c>
      <c r="F224" s="112">
        <v>0</v>
      </c>
      <c r="G224" s="112">
        <v>103418</v>
      </c>
      <c r="H224" s="112">
        <v>116343</v>
      </c>
      <c r="I224" s="112">
        <v>0</v>
      </c>
      <c r="J224" s="124">
        <v>3531</v>
      </c>
      <c r="K224" s="124">
        <v>692</v>
      </c>
      <c r="L224" s="124">
        <v>0</v>
      </c>
      <c r="M224" s="124">
        <v>21605</v>
      </c>
      <c r="N224" s="124">
        <v>2272</v>
      </c>
      <c r="O224" s="124">
        <v>0</v>
      </c>
      <c r="P224" s="124">
        <v>0</v>
      </c>
      <c r="Q224" s="124">
        <v>0</v>
      </c>
    </row>
    <row r="225" spans="1:17">
      <c r="A225" s="131">
        <v>44416</v>
      </c>
      <c r="B225" s="135" t="str">
        <f t="shared" si="12"/>
        <v>(日)</v>
      </c>
      <c r="C225" s="112">
        <f t="shared" si="11"/>
        <v>1246031</v>
      </c>
      <c r="D225" s="112">
        <v>498016</v>
      </c>
      <c r="E225" s="112">
        <v>112283</v>
      </c>
      <c r="F225" s="112">
        <v>0</v>
      </c>
      <c r="G225" s="112">
        <v>447670</v>
      </c>
      <c r="H225" s="112">
        <v>188062</v>
      </c>
      <c r="I225" s="112">
        <v>0</v>
      </c>
      <c r="J225" s="124">
        <v>17684</v>
      </c>
      <c r="K225" s="124">
        <v>1995</v>
      </c>
      <c r="L225" s="124">
        <v>0</v>
      </c>
      <c r="M225" s="124">
        <v>102250</v>
      </c>
      <c r="N225" s="124">
        <v>2837</v>
      </c>
      <c r="O225" s="124">
        <v>0</v>
      </c>
      <c r="P225" s="124">
        <v>0</v>
      </c>
      <c r="Q225" s="124">
        <v>0</v>
      </c>
    </row>
    <row r="226" spans="1:17">
      <c r="A226" s="131">
        <v>44415</v>
      </c>
      <c r="B226" s="135" t="str">
        <f t="shared" si="12"/>
        <v>(土)</v>
      </c>
      <c r="C226" s="112">
        <f t="shared" si="11"/>
        <v>1590584</v>
      </c>
      <c r="D226" s="112">
        <v>589510</v>
      </c>
      <c r="E226" s="112">
        <v>110240</v>
      </c>
      <c r="F226" s="112">
        <v>0</v>
      </c>
      <c r="G226" s="112">
        <v>641191</v>
      </c>
      <c r="H226" s="112">
        <v>249643</v>
      </c>
      <c r="I226" s="112">
        <v>0</v>
      </c>
      <c r="J226" s="124">
        <v>27855</v>
      </c>
      <c r="K226" s="124">
        <v>2036</v>
      </c>
      <c r="L226" s="124">
        <v>0</v>
      </c>
      <c r="M226" s="124">
        <v>166688</v>
      </c>
      <c r="N226" s="124">
        <v>3116</v>
      </c>
      <c r="O226" s="124">
        <v>0</v>
      </c>
      <c r="P226" s="124">
        <v>0</v>
      </c>
      <c r="Q226" s="124">
        <v>0</v>
      </c>
    </row>
    <row r="227" spans="1:17">
      <c r="A227" s="131">
        <v>44414</v>
      </c>
      <c r="B227" s="135" t="str">
        <f t="shared" si="12"/>
        <v>(金)</v>
      </c>
      <c r="C227" s="112">
        <f t="shared" si="11"/>
        <v>1528319</v>
      </c>
      <c r="D227" s="112">
        <v>474079</v>
      </c>
      <c r="E227" s="112">
        <v>109474</v>
      </c>
      <c r="F227" s="112">
        <v>0</v>
      </c>
      <c r="G227" s="112">
        <v>629221</v>
      </c>
      <c r="H227" s="112">
        <v>315545</v>
      </c>
      <c r="I227" s="112">
        <v>0</v>
      </c>
      <c r="J227" s="124">
        <v>36417</v>
      </c>
      <c r="K227" s="124">
        <v>793</v>
      </c>
      <c r="L227" s="124">
        <v>0</v>
      </c>
      <c r="M227" s="124">
        <v>219685</v>
      </c>
      <c r="N227" s="124">
        <v>3521</v>
      </c>
      <c r="O227" s="124">
        <v>0</v>
      </c>
      <c r="P227" s="124">
        <v>0</v>
      </c>
      <c r="Q227" s="124">
        <v>0</v>
      </c>
    </row>
    <row r="228" spans="1:17">
      <c r="A228" s="131">
        <v>44413</v>
      </c>
      <c r="B228" s="135" t="str">
        <f t="shared" si="12"/>
        <v>(木)</v>
      </c>
      <c r="C228" s="112">
        <f t="shared" si="11"/>
        <v>1450410</v>
      </c>
      <c r="D228" s="112">
        <v>446145</v>
      </c>
      <c r="E228" s="112">
        <v>117129</v>
      </c>
      <c r="F228" s="112">
        <v>0</v>
      </c>
      <c r="G228" s="112">
        <v>593309</v>
      </c>
      <c r="H228" s="112">
        <v>293827</v>
      </c>
      <c r="I228" s="112">
        <v>0</v>
      </c>
      <c r="J228" s="124">
        <v>37083</v>
      </c>
      <c r="K228" s="124">
        <v>1009</v>
      </c>
      <c r="L228" s="124">
        <v>0</v>
      </c>
      <c r="M228" s="124">
        <v>225232</v>
      </c>
      <c r="N228" s="124">
        <v>3691</v>
      </c>
      <c r="O228" s="124">
        <v>0</v>
      </c>
      <c r="P228" s="124">
        <v>0</v>
      </c>
      <c r="Q228" s="124">
        <v>0</v>
      </c>
    </row>
    <row r="229" spans="1:17">
      <c r="A229" s="131">
        <v>44412</v>
      </c>
      <c r="B229" s="135" t="str">
        <f t="shared" si="12"/>
        <v>(水)</v>
      </c>
      <c r="C229" s="112">
        <f t="shared" si="11"/>
        <v>1440904</v>
      </c>
      <c r="D229" s="112">
        <v>460745</v>
      </c>
      <c r="E229" s="112">
        <v>115012</v>
      </c>
      <c r="F229" s="112">
        <v>0</v>
      </c>
      <c r="G229" s="112">
        <v>604454</v>
      </c>
      <c r="H229" s="112">
        <v>260693</v>
      </c>
      <c r="I229" s="112">
        <v>0</v>
      </c>
      <c r="J229" s="124">
        <v>41058</v>
      </c>
      <c r="K229" s="124">
        <v>1029</v>
      </c>
      <c r="L229" s="124">
        <v>0</v>
      </c>
      <c r="M229" s="124">
        <v>243867</v>
      </c>
      <c r="N229" s="124">
        <v>3753</v>
      </c>
      <c r="O229" s="124">
        <v>0</v>
      </c>
      <c r="P229" s="124">
        <v>0</v>
      </c>
      <c r="Q229" s="124">
        <v>0</v>
      </c>
    </row>
    <row r="230" spans="1:17">
      <c r="A230" s="131">
        <v>44411</v>
      </c>
      <c r="B230" s="135" t="str">
        <f t="shared" si="12"/>
        <v>(火)</v>
      </c>
      <c r="C230" s="112">
        <f t="shared" si="11"/>
        <v>1457768</v>
      </c>
      <c r="D230" s="112">
        <v>465522</v>
      </c>
      <c r="E230" s="112">
        <v>122364</v>
      </c>
      <c r="F230" s="112">
        <v>0</v>
      </c>
      <c r="G230" s="112">
        <v>611052</v>
      </c>
      <c r="H230" s="112">
        <v>258830</v>
      </c>
      <c r="I230" s="112">
        <v>0</v>
      </c>
      <c r="J230" s="124">
        <v>50051</v>
      </c>
      <c r="K230" s="124">
        <v>1094</v>
      </c>
      <c r="L230" s="124">
        <v>0</v>
      </c>
      <c r="M230" s="124">
        <v>272756</v>
      </c>
      <c r="N230" s="124">
        <v>3495</v>
      </c>
      <c r="O230" s="124">
        <v>0</v>
      </c>
      <c r="P230" s="124">
        <v>0</v>
      </c>
      <c r="Q230" s="124">
        <v>0</v>
      </c>
    </row>
    <row r="231" spans="1:17">
      <c r="A231" s="131">
        <v>44410</v>
      </c>
      <c r="B231" s="135" t="str">
        <f t="shared" si="12"/>
        <v>(月)</v>
      </c>
      <c r="C231" s="112">
        <f t="shared" si="11"/>
        <v>1389427</v>
      </c>
      <c r="D231" s="112">
        <v>442997</v>
      </c>
      <c r="E231" s="112">
        <v>127230</v>
      </c>
      <c r="F231" s="112">
        <v>0</v>
      </c>
      <c r="G231" s="112">
        <v>574051</v>
      </c>
      <c r="H231" s="112">
        <v>245149</v>
      </c>
      <c r="I231" s="112">
        <v>0</v>
      </c>
      <c r="J231" s="124">
        <v>53045</v>
      </c>
      <c r="K231" s="124">
        <v>1077</v>
      </c>
      <c r="L231" s="124">
        <v>0</v>
      </c>
      <c r="M231" s="124">
        <v>263416</v>
      </c>
      <c r="N231" s="124">
        <v>3722</v>
      </c>
      <c r="O231" s="124">
        <v>0</v>
      </c>
      <c r="P231" s="124">
        <v>0</v>
      </c>
      <c r="Q231" s="124">
        <v>0</v>
      </c>
    </row>
    <row r="232" spans="1:17">
      <c r="A232" s="131">
        <v>44409</v>
      </c>
      <c r="B232" s="135" t="str">
        <f t="shared" si="12"/>
        <v>(日)</v>
      </c>
      <c r="C232" s="112">
        <f t="shared" si="11"/>
        <v>1261966</v>
      </c>
      <c r="D232" s="112">
        <v>437501</v>
      </c>
      <c r="E232" s="112">
        <v>123693</v>
      </c>
      <c r="F232" s="112">
        <v>0</v>
      </c>
      <c r="G232" s="112">
        <v>545319</v>
      </c>
      <c r="H232" s="112">
        <v>155453</v>
      </c>
      <c r="I232" s="112">
        <v>0</v>
      </c>
      <c r="J232" s="124">
        <v>27347</v>
      </c>
      <c r="K232" s="124">
        <v>2671</v>
      </c>
      <c r="L232" s="124">
        <v>0</v>
      </c>
      <c r="M232" s="124">
        <v>215143</v>
      </c>
      <c r="N232" s="124">
        <v>6237</v>
      </c>
      <c r="O232" s="124">
        <v>0</v>
      </c>
      <c r="P232" s="124">
        <v>0</v>
      </c>
      <c r="Q232" s="124">
        <v>0</v>
      </c>
    </row>
    <row r="233" spans="1:17">
      <c r="A233" s="131">
        <v>44408</v>
      </c>
      <c r="B233" s="135" t="str">
        <f t="shared" si="12"/>
        <v>(土)</v>
      </c>
      <c r="C233" s="112">
        <f t="shared" si="11"/>
        <v>1646120</v>
      </c>
      <c r="D233" s="112">
        <v>503888</v>
      </c>
      <c r="E233" s="112">
        <v>137623</v>
      </c>
      <c r="F233" s="112">
        <v>0</v>
      </c>
      <c r="G233" s="112">
        <v>805331</v>
      </c>
      <c r="H233" s="112">
        <v>199278</v>
      </c>
      <c r="I233" s="112">
        <v>0</v>
      </c>
      <c r="J233" s="124">
        <v>54848</v>
      </c>
      <c r="K233" s="124">
        <v>3406</v>
      </c>
      <c r="L233" s="124">
        <v>0</v>
      </c>
      <c r="M233" s="124">
        <v>407028</v>
      </c>
      <c r="N233" s="124">
        <v>12251</v>
      </c>
      <c r="O233" s="124">
        <v>0</v>
      </c>
      <c r="P233" s="124">
        <v>0</v>
      </c>
      <c r="Q233" s="124">
        <v>0</v>
      </c>
    </row>
    <row r="234" spans="1:17">
      <c r="A234" s="131">
        <v>44407</v>
      </c>
      <c r="B234" s="135" t="str">
        <f t="shared" si="12"/>
        <v>(金)</v>
      </c>
      <c r="C234" s="112">
        <f t="shared" si="11"/>
        <v>1641252</v>
      </c>
      <c r="D234" s="112">
        <v>463673</v>
      </c>
      <c r="E234" s="112">
        <v>171469</v>
      </c>
      <c r="F234" s="112">
        <v>0</v>
      </c>
      <c r="G234" s="112">
        <v>758546</v>
      </c>
      <c r="H234" s="112">
        <v>247564</v>
      </c>
      <c r="I234" s="112">
        <v>0</v>
      </c>
      <c r="J234" s="124">
        <v>75499</v>
      </c>
      <c r="K234" s="124">
        <v>1576</v>
      </c>
      <c r="L234" s="124">
        <v>0</v>
      </c>
      <c r="M234" s="124">
        <v>423560</v>
      </c>
      <c r="N234" s="124">
        <v>10282</v>
      </c>
      <c r="O234" s="124">
        <v>0</v>
      </c>
      <c r="P234" s="124">
        <v>0</v>
      </c>
      <c r="Q234" s="124">
        <v>0</v>
      </c>
    </row>
    <row r="235" spans="1:17">
      <c r="A235" s="131">
        <v>44406</v>
      </c>
      <c r="B235" s="135" t="str">
        <f t="shared" si="12"/>
        <v>(木)</v>
      </c>
      <c r="C235" s="112">
        <f t="shared" si="11"/>
        <v>1577028</v>
      </c>
      <c r="D235" s="112">
        <v>433661</v>
      </c>
      <c r="E235" s="112">
        <v>173038</v>
      </c>
      <c r="F235" s="112">
        <v>0</v>
      </c>
      <c r="G235" s="112">
        <v>759268</v>
      </c>
      <c r="H235" s="112">
        <v>211061</v>
      </c>
      <c r="I235" s="112">
        <v>0</v>
      </c>
      <c r="J235" s="124">
        <v>74149</v>
      </c>
      <c r="K235" s="124">
        <v>1591</v>
      </c>
      <c r="L235" s="124">
        <v>0</v>
      </c>
      <c r="M235" s="124">
        <v>471126</v>
      </c>
      <c r="N235" s="124">
        <v>10115</v>
      </c>
      <c r="O235" s="124">
        <v>0</v>
      </c>
      <c r="P235" s="124">
        <v>0</v>
      </c>
      <c r="Q235" s="124">
        <v>0</v>
      </c>
    </row>
    <row r="236" spans="1:17">
      <c r="A236" s="131">
        <v>44405</v>
      </c>
      <c r="B236" s="135" t="str">
        <f t="shared" si="12"/>
        <v>(水)</v>
      </c>
      <c r="C236" s="112">
        <f t="shared" si="11"/>
        <v>1585664</v>
      </c>
      <c r="D236" s="112">
        <v>434386</v>
      </c>
      <c r="E236" s="112">
        <v>167668</v>
      </c>
      <c r="F236" s="112">
        <v>0</v>
      </c>
      <c r="G236" s="112">
        <v>775745</v>
      </c>
      <c r="H236" s="112">
        <v>207865</v>
      </c>
      <c r="I236" s="112">
        <v>0</v>
      </c>
      <c r="J236" s="124">
        <v>80105</v>
      </c>
      <c r="K236" s="124">
        <v>1577</v>
      </c>
      <c r="L236" s="124">
        <v>0</v>
      </c>
      <c r="M236" s="124">
        <v>498348</v>
      </c>
      <c r="N236" s="124">
        <v>14104</v>
      </c>
      <c r="O236" s="124">
        <v>0</v>
      </c>
      <c r="P236" s="124">
        <v>0</v>
      </c>
      <c r="Q236" s="124">
        <v>0</v>
      </c>
    </row>
    <row r="237" spans="1:17">
      <c r="A237" s="131">
        <v>44404</v>
      </c>
      <c r="B237" s="135" t="str">
        <f t="shared" si="12"/>
        <v>(火)</v>
      </c>
      <c r="C237" s="112">
        <f t="shared" si="11"/>
        <v>1559846</v>
      </c>
      <c r="D237" s="112">
        <v>440130</v>
      </c>
      <c r="E237" s="112">
        <v>168885</v>
      </c>
      <c r="F237" s="112">
        <v>0</v>
      </c>
      <c r="G237" s="112">
        <v>761641</v>
      </c>
      <c r="H237" s="112">
        <v>189190</v>
      </c>
      <c r="I237" s="112">
        <v>0</v>
      </c>
      <c r="J237" s="124">
        <v>94220</v>
      </c>
      <c r="K237" s="124">
        <v>1599</v>
      </c>
      <c r="L237" s="124">
        <v>0</v>
      </c>
      <c r="M237" s="124">
        <v>501952</v>
      </c>
      <c r="N237" s="124">
        <v>13597</v>
      </c>
      <c r="O237" s="124">
        <v>0</v>
      </c>
      <c r="P237" s="124">
        <v>0</v>
      </c>
      <c r="Q237" s="124">
        <v>0</v>
      </c>
    </row>
    <row r="238" spans="1:17">
      <c r="A238" s="131">
        <v>44403</v>
      </c>
      <c r="B238" s="135" t="str">
        <f t="shared" si="12"/>
        <v>(月)</v>
      </c>
      <c r="C238" s="112">
        <f t="shared" si="11"/>
        <v>1485212</v>
      </c>
      <c r="D238" s="112">
        <v>370860</v>
      </c>
      <c r="E238" s="112">
        <v>188348</v>
      </c>
      <c r="F238" s="112">
        <v>0</v>
      </c>
      <c r="G238" s="112">
        <v>744306</v>
      </c>
      <c r="H238" s="112">
        <v>181698</v>
      </c>
      <c r="I238" s="112">
        <v>0</v>
      </c>
      <c r="J238" s="124">
        <v>81634</v>
      </c>
      <c r="K238" s="124">
        <v>1889</v>
      </c>
      <c r="L238" s="124">
        <v>0</v>
      </c>
      <c r="M238" s="124">
        <v>505794</v>
      </c>
      <c r="N238" s="124">
        <v>15750</v>
      </c>
      <c r="O238" s="124">
        <v>0</v>
      </c>
      <c r="P238" s="124">
        <v>0</v>
      </c>
      <c r="Q238" s="124">
        <v>0</v>
      </c>
    </row>
    <row r="239" spans="1:17">
      <c r="A239" s="131">
        <v>44402</v>
      </c>
      <c r="B239" s="135" t="str">
        <f t="shared" si="12"/>
        <v>(日)</v>
      </c>
      <c r="C239" s="112">
        <f t="shared" si="11"/>
        <v>1209966</v>
      </c>
      <c r="D239" s="112">
        <v>272753</v>
      </c>
      <c r="E239" s="112">
        <v>147592</v>
      </c>
      <c r="F239" s="112">
        <v>0</v>
      </c>
      <c r="G239" s="112">
        <v>692387</v>
      </c>
      <c r="H239" s="112">
        <v>97234</v>
      </c>
      <c r="I239" s="112">
        <v>0</v>
      </c>
      <c r="J239" s="124">
        <v>39725</v>
      </c>
      <c r="K239" s="124">
        <v>4586</v>
      </c>
      <c r="L239" s="124">
        <v>0</v>
      </c>
      <c r="M239" s="124">
        <v>470492</v>
      </c>
      <c r="N239" s="124">
        <v>17797</v>
      </c>
      <c r="O239" s="124">
        <v>0</v>
      </c>
      <c r="P239" s="124">
        <v>0</v>
      </c>
      <c r="Q239" s="124">
        <v>0</v>
      </c>
    </row>
    <row r="240" spans="1:17">
      <c r="A240" s="131">
        <v>44401</v>
      </c>
      <c r="B240" s="135" t="str">
        <f t="shared" si="12"/>
        <v>(土)</v>
      </c>
      <c r="C240" s="112">
        <f t="shared" si="11"/>
        <v>1318646</v>
      </c>
      <c r="D240" s="112">
        <v>304309</v>
      </c>
      <c r="E240" s="112">
        <v>161932</v>
      </c>
      <c r="F240" s="112">
        <v>0</v>
      </c>
      <c r="G240" s="112">
        <v>749336</v>
      </c>
      <c r="H240" s="112">
        <v>103069</v>
      </c>
      <c r="I240" s="112">
        <v>0</v>
      </c>
      <c r="J240" s="124">
        <v>50978</v>
      </c>
      <c r="K240" s="124">
        <v>4860</v>
      </c>
      <c r="L240" s="124">
        <v>0</v>
      </c>
      <c r="M240" s="124">
        <v>519698</v>
      </c>
      <c r="N240" s="124">
        <v>22930</v>
      </c>
      <c r="O240" s="124">
        <v>0</v>
      </c>
      <c r="P240" s="124">
        <v>0</v>
      </c>
      <c r="Q240" s="124">
        <v>0</v>
      </c>
    </row>
    <row r="241" spans="1:17">
      <c r="A241" s="131">
        <v>44400</v>
      </c>
      <c r="B241" s="135" t="str">
        <f t="shared" si="12"/>
        <v>(金)</v>
      </c>
      <c r="C241" s="112">
        <f t="shared" si="11"/>
        <v>527622</v>
      </c>
      <c r="D241" s="112">
        <v>128380</v>
      </c>
      <c r="E241" s="112">
        <v>124604</v>
      </c>
      <c r="F241" s="112">
        <v>0</v>
      </c>
      <c r="G241" s="112">
        <v>199638</v>
      </c>
      <c r="H241" s="112">
        <v>75000</v>
      </c>
      <c r="I241" s="112">
        <v>0</v>
      </c>
      <c r="J241" s="124">
        <v>16454</v>
      </c>
      <c r="K241" s="124">
        <v>2298</v>
      </c>
      <c r="L241" s="124">
        <v>0</v>
      </c>
      <c r="M241" s="124">
        <v>137186</v>
      </c>
      <c r="N241" s="124">
        <v>18604</v>
      </c>
      <c r="O241" s="124">
        <v>0</v>
      </c>
      <c r="P241" s="124">
        <v>0</v>
      </c>
      <c r="Q241" s="124">
        <v>0</v>
      </c>
    </row>
    <row r="242" spans="1:17">
      <c r="A242" s="131">
        <v>44399</v>
      </c>
      <c r="B242" s="135" t="str">
        <f t="shared" si="12"/>
        <v>(木)</v>
      </c>
      <c r="C242" s="112">
        <f t="shared" si="11"/>
        <v>670509</v>
      </c>
      <c r="D242" s="112">
        <v>188312</v>
      </c>
      <c r="E242" s="112">
        <v>135356</v>
      </c>
      <c r="F242" s="112">
        <v>0</v>
      </c>
      <c r="G242" s="112">
        <v>279794</v>
      </c>
      <c r="H242" s="112">
        <v>67047</v>
      </c>
      <c r="I242" s="112">
        <v>0</v>
      </c>
      <c r="J242" s="124">
        <v>30478</v>
      </c>
      <c r="K242" s="124">
        <v>3308</v>
      </c>
      <c r="L242" s="124">
        <v>0</v>
      </c>
      <c r="M242" s="124">
        <v>213273</v>
      </c>
      <c r="N242" s="124">
        <v>19814</v>
      </c>
      <c r="O242" s="124">
        <v>0</v>
      </c>
      <c r="P242" s="124">
        <v>0</v>
      </c>
      <c r="Q242" s="124">
        <v>0</v>
      </c>
    </row>
    <row r="243" spans="1:17">
      <c r="A243" s="131">
        <v>44398</v>
      </c>
      <c r="B243" s="135" t="str">
        <f t="shared" si="12"/>
        <v>(水)</v>
      </c>
      <c r="C243" s="112">
        <f t="shared" si="11"/>
        <v>1517879</v>
      </c>
      <c r="D243" s="112">
        <v>500184</v>
      </c>
      <c r="E243" s="112">
        <v>244054</v>
      </c>
      <c r="F243" s="112">
        <v>0</v>
      </c>
      <c r="G243" s="112">
        <v>663870</v>
      </c>
      <c r="H243" s="112">
        <v>109771</v>
      </c>
      <c r="I243" s="112">
        <v>0</v>
      </c>
      <c r="J243" s="124">
        <v>127946</v>
      </c>
      <c r="K243" s="124">
        <v>3021</v>
      </c>
      <c r="L243" s="124">
        <v>0</v>
      </c>
      <c r="M243" s="124">
        <v>516734</v>
      </c>
      <c r="N243" s="124">
        <v>21091</v>
      </c>
      <c r="O243" s="124">
        <v>0</v>
      </c>
      <c r="P243" s="124">
        <v>0</v>
      </c>
      <c r="Q243" s="124">
        <v>0</v>
      </c>
    </row>
    <row r="244" spans="1:17">
      <c r="A244" s="131">
        <v>44397</v>
      </c>
      <c r="B244" s="135" t="str">
        <f t="shared" si="12"/>
        <v>(火)</v>
      </c>
      <c r="C244" s="112">
        <f t="shared" si="11"/>
        <v>1502130</v>
      </c>
      <c r="D244" s="112">
        <v>537263</v>
      </c>
      <c r="E244" s="112">
        <v>239033</v>
      </c>
      <c r="F244" s="112">
        <v>0</v>
      </c>
      <c r="G244" s="112">
        <v>626570</v>
      </c>
      <c r="H244" s="112">
        <v>99264</v>
      </c>
      <c r="I244" s="112">
        <v>0</v>
      </c>
      <c r="J244" s="124">
        <v>154409</v>
      </c>
      <c r="K244" s="124">
        <v>2899</v>
      </c>
      <c r="L244" s="124">
        <v>0</v>
      </c>
      <c r="M244" s="124">
        <v>501392</v>
      </c>
      <c r="N244" s="124">
        <v>24664</v>
      </c>
      <c r="O244" s="124">
        <v>0</v>
      </c>
      <c r="P244" s="124">
        <v>0</v>
      </c>
      <c r="Q244" s="124">
        <v>0</v>
      </c>
    </row>
    <row r="245" spans="1:17">
      <c r="A245" s="131">
        <v>44396</v>
      </c>
      <c r="B245" s="135" t="str">
        <f t="shared" si="12"/>
        <v>(月)</v>
      </c>
      <c r="C245" s="112">
        <f t="shared" si="11"/>
        <v>1160758</v>
      </c>
      <c r="D245" s="112">
        <v>274897</v>
      </c>
      <c r="E245" s="112">
        <v>224796</v>
      </c>
      <c r="F245" s="112">
        <v>0</v>
      </c>
      <c r="G245" s="112">
        <v>575299</v>
      </c>
      <c r="H245" s="112">
        <v>85766</v>
      </c>
      <c r="I245" s="112">
        <v>0</v>
      </c>
      <c r="J245" s="124">
        <v>69320</v>
      </c>
      <c r="K245" s="124">
        <v>3387</v>
      </c>
      <c r="L245" s="124">
        <v>0</v>
      </c>
      <c r="M245" s="124">
        <v>465720</v>
      </c>
      <c r="N245" s="124">
        <v>24095</v>
      </c>
      <c r="O245" s="124">
        <v>0</v>
      </c>
      <c r="P245" s="124">
        <v>0</v>
      </c>
      <c r="Q245" s="124">
        <v>0</v>
      </c>
    </row>
    <row r="246" spans="1:17">
      <c r="A246" s="131">
        <v>44395</v>
      </c>
      <c r="B246" s="135" t="str">
        <f t="shared" si="12"/>
        <v>(日)</v>
      </c>
      <c r="C246" s="112">
        <f t="shared" si="11"/>
        <v>1334681</v>
      </c>
      <c r="D246" s="112">
        <v>463092</v>
      </c>
      <c r="E246" s="112">
        <v>153039</v>
      </c>
      <c r="F246" s="112">
        <v>0</v>
      </c>
      <c r="G246" s="112">
        <v>665842</v>
      </c>
      <c r="H246" s="112">
        <v>52708</v>
      </c>
      <c r="I246" s="112">
        <v>0</v>
      </c>
      <c r="J246" s="124">
        <v>98167</v>
      </c>
      <c r="K246" s="124">
        <v>3495</v>
      </c>
      <c r="L246" s="124">
        <v>0</v>
      </c>
      <c r="M246" s="124">
        <v>551983</v>
      </c>
      <c r="N246" s="124">
        <v>29781</v>
      </c>
      <c r="O246" s="124">
        <v>0</v>
      </c>
      <c r="P246" s="124">
        <v>0</v>
      </c>
      <c r="Q246" s="124">
        <v>0</v>
      </c>
    </row>
    <row r="247" spans="1:17">
      <c r="A247" s="131">
        <v>44394</v>
      </c>
      <c r="B247" s="135" t="str">
        <f t="shared" si="12"/>
        <v>(土)</v>
      </c>
      <c r="C247" s="112">
        <f t="shared" si="11"/>
        <v>1525944</v>
      </c>
      <c r="D247" s="112">
        <v>634469</v>
      </c>
      <c r="E247" s="112">
        <v>194759</v>
      </c>
      <c r="F247" s="112">
        <v>0</v>
      </c>
      <c r="G247" s="112">
        <v>649760</v>
      </c>
      <c r="H247" s="112">
        <v>46956</v>
      </c>
      <c r="I247" s="112">
        <v>0</v>
      </c>
      <c r="J247" s="124">
        <v>159446</v>
      </c>
      <c r="K247" s="124">
        <v>3194</v>
      </c>
      <c r="L247" s="124">
        <v>0</v>
      </c>
      <c r="M247" s="124">
        <v>539734</v>
      </c>
      <c r="N247" s="124">
        <v>30884</v>
      </c>
      <c r="O247" s="124">
        <v>0</v>
      </c>
      <c r="P247" s="124">
        <v>0</v>
      </c>
      <c r="Q247" s="124">
        <v>0</v>
      </c>
    </row>
    <row r="248" spans="1:17">
      <c r="A248" s="131">
        <v>44393</v>
      </c>
      <c r="B248" s="135" t="str">
        <f t="shared" si="12"/>
        <v>(金)</v>
      </c>
      <c r="C248" s="112">
        <f t="shared" si="11"/>
        <v>1527090</v>
      </c>
      <c r="D248" s="112">
        <v>622265</v>
      </c>
      <c r="E248" s="112">
        <v>248981</v>
      </c>
      <c r="F248" s="112">
        <v>0</v>
      </c>
      <c r="G248" s="112">
        <v>612469</v>
      </c>
      <c r="H248" s="112">
        <v>43375</v>
      </c>
      <c r="I248" s="112">
        <v>0</v>
      </c>
      <c r="J248" s="124">
        <v>209198</v>
      </c>
      <c r="K248" s="124">
        <v>2432</v>
      </c>
      <c r="L248" s="124">
        <v>0</v>
      </c>
      <c r="M248" s="124">
        <v>510464</v>
      </c>
      <c r="N248" s="124">
        <v>25598</v>
      </c>
      <c r="O248" s="124">
        <v>0</v>
      </c>
      <c r="P248" s="124">
        <v>0</v>
      </c>
      <c r="Q248" s="124">
        <v>0</v>
      </c>
    </row>
    <row r="249" spans="1:17">
      <c r="A249" s="131">
        <v>44392</v>
      </c>
      <c r="B249" s="135" t="str">
        <f t="shared" si="12"/>
        <v>(木)</v>
      </c>
      <c r="C249" s="112">
        <f t="shared" si="11"/>
        <v>1509853</v>
      </c>
      <c r="D249" s="112">
        <v>596650</v>
      </c>
      <c r="E249" s="112">
        <v>244250</v>
      </c>
      <c r="F249" s="112">
        <v>0</v>
      </c>
      <c r="G249" s="112">
        <v>625444</v>
      </c>
      <c r="H249" s="112">
        <v>43509</v>
      </c>
      <c r="I249" s="112">
        <v>0</v>
      </c>
      <c r="J249" s="124">
        <v>214940</v>
      </c>
      <c r="K249" s="124">
        <v>5530</v>
      </c>
      <c r="L249" s="124">
        <v>0</v>
      </c>
      <c r="M249" s="124">
        <v>543968</v>
      </c>
      <c r="N249" s="124">
        <v>29774</v>
      </c>
      <c r="O249" s="124">
        <v>0</v>
      </c>
      <c r="P249" s="124">
        <v>0</v>
      </c>
      <c r="Q249" s="124">
        <v>0</v>
      </c>
    </row>
    <row r="250" spans="1:17">
      <c r="A250" s="131">
        <v>44391</v>
      </c>
      <c r="B250" s="135" t="str">
        <f t="shared" si="12"/>
        <v>(水)</v>
      </c>
      <c r="C250" s="112">
        <f t="shared" si="11"/>
        <v>1543840</v>
      </c>
      <c r="D250" s="112">
        <v>611562</v>
      </c>
      <c r="E250" s="112">
        <v>248362</v>
      </c>
      <c r="F250" s="112">
        <v>0</v>
      </c>
      <c r="G250" s="112">
        <v>642428</v>
      </c>
      <c r="H250" s="112">
        <v>41488</v>
      </c>
      <c r="I250" s="112">
        <v>0</v>
      </c>
      <c r="J250" s="124">
        <v>237197</v>
      </c>
      <c r="K250" s="124">
        <v>2211</v>
      </c>
      <c r="L250" s="124">
        <v>0</v>
      </c>
      <c r="M250" s="124">
        <v>563701</v>
      </c>
      <c r="N250" s="124">
        <v>29451</v>
      </c>
      <c r="O250" s="124">
        <v>0</v>
      </c>
      <c r="P250" s="124">
        <v>0</v>
      </c>
      <c r="Q250" s="124">
        <v>0</v>
      </c>
    </row>
    <row r="251" spans="1:17">
      <c r="A251" s="131">
        <v>44390</v>
      </c>
      <c r="B251" s="135" t="str">
        <f t="shared" si="12"/>
        <v>(火)</v>
      </c>
      <c r="C251" s="112">
        <f t="shared" si="11"/>
        <v>1547333</v>
      </c>
      <c r="D251" s="112">
        <v>613430</v>
      </c>
      <c r="E251" s="112">
        <v>258906</v>
      </c>
      <c r="F251" s="112">
        <v>0</v>
      </c>
      <c r="G251" s="112">
        <v>635298</v>
      </c>
      <c r="H251" s="112">
        <v>39699</v>
      </c>
      <c r="I251" s="112">
        <v>0</v>
      </c>
      <c r="J251" s="124">
        <v>264644</v>
      </c>
      <c r="K251" s="124">
        <v>2584</v>
      </c>
      <c r="L251" s="124">
        <v>0</v>
      </c>
      <c r="M251" s="124">
        <v>563499</v>
      </c>
      <c r="N251" s="124">
        <v>29755</v>
      </c>
      <c r="O251" s="124">
        <v>0</v>
      </c>
      <c r="P251" s="124">
        <v>0</v>
      </c>
      <c r="Q251" s="124">
        <v>0</v>
      </c>
    </row>
    <row r="252" spans="1:17">
      <c r="A252" s="131">
        <v>44389</v>
      </c>
      <c r="B252" s="135" t="str">
        <f t="shared" si="12"/>
        <v>(月)</v>
      </c>
      <c r="C252" s="112">
        <f t="shared" si="11"/>
        <v>1455350</v>
      </c>
      <c r="D252" s="112">
        <v>576117</v>
      </c>
      <c r="E252" s="112">
        <v>226530</v>
      </c>
      <c r="F252" s="112">
        <v>0</v>
      </c>
      <c r="G252" s="112">
        <v>614358</v>
      </c>
      <c r="H252" s="112">
        <v>38345</v>
      </c>
      <c r="I252" s="112">
        <v>0</v>
      </c>
      <c r="J252" s="124">
        <v>258716</v>
      </c>
      <c r="K252" s="124">
        <v>2133</v>
      </c>
      <c r="L252" s="124">
        <v>0</v>
      </c>
      <c r="M252" s="124">
        <v>553618</v>
      </c>
      <c r="N252" s="124">
        <v>29957</v>
      </c>
      <c r="O252" s="124">
        <v>0</v>
      </c>
      <c r="P252" s="124">
        <v>0</v>
      </c>
      <c r="Q252" s="124">
        <v>0</v>
      </c>
    </row>
    <row r="253" spans="1:17">
      <c r="A253" s="131">
        <v>44388</v>
      </c>
      <c r="B253" s="135" t="str">
        <f t="shared" si="12"/>
        <v>(日)</v>
      </c>
      <c r="C253" s="112">
        <f t="shared" si="11"/>
        <v>1438244</v>
      </c>
      <c r="D253" s="112">
        <v>569745</v>
      </c>
      <c r="E253" s="112">
        <v>197116</v>
      </c>
      <c r="F253" s="112">
        <v>0</v>
      </c>
      <c r="G253" s="112">
        <v>632033</v>
      </c>
      <c r="H253" s="112">
        <v>39350</v>
      </c>
      <c r="I253" s="112">
        <v>0</v>
      </c>
      <c r="J253" s="124">
        <v>216833</v>
      </c>
      <c r="K253" s="124">
        <v>3650</v>
      </c>
      <c r="L253" s="124">
        <v>0</v>
      </c>
      <c r="M253" s="124">
        <v>570220</v>
      </c>
      <c r="N253" s="124">
        <v>31666</v>
      </c>
      <c r="O253" s="124">
        <v>0</v>
      </c>
      <c r="P253" s="124">
        <v>0</v>
      </c>
      <c r="Q253" s="124">
        <v>0</v>
      </c>
    </row>
    <row r="254" spans="1:17">
      <c r="A254" s="131">
        <v>44387</v>
      </c>
      <c r="B254" s="135" t="str">
        <f t="shared" si="12"/>
        <v>(土)</v>
      </c>
      <c r="C254" s="112">
        <f t="shared" ref="C254:C317" si="13">SUM(D254:I254)</f>
        <v>1703668</v>
      </c>
      <c r="D254" s="112">
        <v>778519</v>
      </c>
      <c r="E254" s="112">
        <v>262818</v>
      </c>
      <c r="F254" s="112">
        <v>0</v>
      </c>
      <c r="G254" s="112">
        <v>623255</v>
      </c>
      <c r="H254" s="112">
        <v>39076</v>
      </c>
      <c r="I254" s="112">
        <v>0</v>
      </c>
      <c r="J254" s="124">
        <v>379008</v>
      </c>
      <c r="K254" s="124">
        <v>4029</v>
      </c>
      <c r="L254" s="124">
        <v>0</v>
      </c>
      <c r="M254" s="124">
        <v>565016</v>
      </c>
      <c r="N254" s="124">
        <v>31612</v>
      </c>
      <c r="O254" s="124">
        <v>0</v>
      </c>
      <c r="P254" s="124">
        <v>0</v>
      </c>
      <c r="Q254" s="124">
        <v>0</v>
      </c>
    </row>
    <row r="255" spans="1:17">
      <c r="A255" s="131">
        <v>44386</v>
      </c>
      <c r="B255" s="135" t="str">
        <f t="shared" si="12"/>
        <v>(金)</v>
      </c>
      <c r="C255" s="112">
        <f t="shared" si="13"/>
        <v>1676312</v>
      </c>
      <c r="D255" s="112">
        <v>729797</v>
      </c>
      <c r="E255" s="112">
        <v>307462</v>
      </c>
      <c r="F255" s="112">
        <v>0</v>
      </c>
      <c r="G255" s="112">
        <v>602970</v>
      </c>
      <c r="H255" s="112">
        <v>36083</v>
      </c>
      <c r="I255" s="112">
        <v>0</v>
      </c>
      <c r="J255" s="124">
        <v>396393</v>
      </c>
      <c r="K255" s="124">
        <v>3654</v>
      </c>
      <c r="L255" s="124">
        <v>0</v>
      </c>
      <c r="M255" s="124">
        <v>545122</v>
      </c>
      <c r="N255" s="124">
        <v>27924</v>
      </c>
      <c r="O255" s="124">
        <v>0</v>
      </c>
      <c r="P255" s="124">
        <v>0</v>
      </c>
      <c r="Q255" s="124">
        <v>0</v>
      </c>
    </row>
    <row r="256" spans="1:17">
      <c r="A256" s="131">
        <v>44385</v>
      </c>
      <c r="B256" s="135" t="str">
        <f t="shared" si="12"/>
        <v>(木)</v>
      </c>
      <c r="C256" s="112">
        <f t="shared" si="13"/>
        <v>1661533</v>
      </c>
      <c r="D256" s="112">
        <v>728914</v>
      </c>
      <c r="E256" s="112">
        <v>296854</v>
      </c>
      <c r="F256" s="112">
        <v>0</v>
      </c>
      <c r="G256" s="112">
        <v>603030</v>
      </c>
      <c r="H256" s="112">
        <v>32735</v>
      </c>
      <c r="I256" s="112">
        <v>0</v>
      </c>
      <c r="J256" s="124">
        <v>439497</v>
      </c>
      <c r="K256" s="124">
        <v>3672</v>
      </c>
      <c r="L256" s="124">
        <v>0</v>
      </c>
      <c r="M256" s="124">
        <v>555598</v>
      </c>
      <c r="N256" s="124">
        <v>27439</v>
      </c>
      <c r="O256" s="124">
        <v>0</v>
      </c>
      <c r="P256" s="124">
        <v>0</v>
      </c>
      <c r="Q256" s="124">
        <v>0</v>
      </c>
    </row>
    <row r="257" spans="1:17">
      <c r="A257" s="131">
        <v>44384</v>
      </c>
      <c r="B257" s="135" t="str">
        <f t="shared" si="12"/>
        <v>(水)</v>
      </c>
      <c r="C257" s="112">
        <f t="shared" si="13"/>
        <v>1662459</v>
      </c>
      <c r="D257" s="112">
        <v>755889</v>
      </c>
      <c r="E257" s="112">
        <v>268418</v>
      </c>
      <c r="F257" s="112">
        <v>0</v>
      </c>
      <c r="G257" s="112">
        <v>607030</v>
      </c>
      <c r="H257" s="112">
        <v>31122</v>
      </c>
      <c r="I257" s="112">
        <v>0</v>
      </c>
      <c r="J257" s="124">
        <v>475627</v>
      </c>
      <c r="K257" s="124">
        <v>3822</v>
      </c>
      <c r="L257" s="124">
        <v>0</v>
      </c>
      <c r="M257" s="124">
        <v>560014</v>
      </c>
      <c r="N257" s="124">
        <v>26254</v>
      </c>
      <c r="O257" s="124">
        <v>0</v>
      </c>
      <c r="P257" s="124">
        <v>0</v>
      </c>
      <c r="Q257" s="124">
        <v>0</v>
      </c>
    </row>
    <row r="258" spans="1:17">
      <c r="A258" s="131">
        <v>44383</v>
      </c>
      <c r="B258" s="135" t="str">
        <f t="shared" si="12"/>
        <v>(火)</v>
      </c>
      <c r="C258" s="112">
        <f t="shared" si="13"/>
        <v>1653985</v>
      </c>
      <c r="D258" s="112">
        <v>727139</v>
      </c>
      <c r="E258" s="112">
        <v>269200</v>
      </c>
      <c r="F258" s="112">
        <v>0</v>
      </c>
      <c r="G258" s="112">
        <v>625163</v>
      </c>
      <c r="H258" s="112">
        <v>32483</v>
      </c>
      <c r="I258" s="112">
        <v>0</v>
      </c>
      <c r="J258" s="124">
        <v>468497</v>
      </c>
      <c r="K258" s="124">
        <v>3564</v>
      </c>
      <c r="L258" s="124">
        <v>0</v>
      </c>
      <c r="M258" s="124">
        <v>582346</v>
      </c>
      <c r="N258" s="124">
        <v>28153</v>
      </c>
      <c r="O258" s="124">
        <v>0</v>
      </c>
      <c r="P258" s="124">
        <v>0</v>
      </c>
      <c r="Q258" s="124">
        <v>0</v>
      </c>
    </row>
    <row r="259" spans="1:17">
      <c r="A259" s="131">
        <v>44382</v>
      </c>
      <c r="B259" s="135" t="str">
        <f t="shared" si="12"/>
        <v>(月)</v>
      </c>
      <c r="C259" s="112">
        <f t="shared" si="13"/>
        <v>1550620</v>
      </c>
      <c r="D259" s="112">
        <v>686623</v>
      </c>
      <c r="E259" s="112">
        <v>254449</v>
      </c>
      <c r="F259" s="112">
        <v>0</v>
      </c>
      <c r="G259" s="112">
        <v>580555</v>
      </c>
      <c r="H259" s="112">
        <v>28993</v>
      </c>
      <c r="I259" s="112">
        <v>0</v>
      </c>
      <c r="J259" s="124">
        <v>458005</v>
      </c>
      <c r="K259" s="124">
        <v>3728</v>
      </c>
      <c r="L259" s="124">
        <v>0</v>
      </c>
      <c r="M259" s="124">
        <v>543477</v>
      </c>
      <c r="N259" s="124">
        <v>27811</v>
      </c>
      <c r="O259" s="124">
        <v>0</v>
      </c>
      <c r="P259" s="124">
        <v>0</v>
      </c>
      <c r="Q259" s="124">
        <v>0</v>
      </c>
    </row>
    <row r="260" spans="1:17">
      <c r="A260" s="131">
        <v>44381</v>
      </c>
      <c r="B260" s="135" t="str">
        <f t="shared" si="12"/>
        <v>(日)</v>
      </c>
      <c r="C260" s="112">
        <f t="shared" si="13"/>
        <v>1409998</v>
      </c>
      <c r="D260" s="112">
        <v>687767</v>
      </c>
      <c r="E260" s="112">
        <v>154450</v>
      </c>
      <c r="F260" s="112">
        <v>0</v>
      </c>
      <c r="G260" s="112">
        <v>545369</v>
      </c>
      <c r="H260" s="112">
        <v>22412</v>
      </c>
      <c r="I260" s="112">
        <v>0</v>
      </c>
      <c r="J260" s="124">
        <v>459675</v>
      </c>
      <c r="K260" s="124">
        <v>5447</v>
      </c>
      <c r="L260" s="124">
        <v>0</v>
      </c>
      <c r="M260" s="124">
        <v>517662</v>
      </c>
      <c r="N260" s="124">
        <v>21914</v>
      </c>
      <c r="O260" s="124">
        <v>0</v>
      </c>
      <c r="P260" s="124">
        <v>0</v>
      </c>
      <c r="Q260" s="124">
        <v>0</v>
      </c>
    </row>
    <row r="261" spans="1:17">
      <c r="A261" s="131">
        <v>44380</v>
      </c>
      <c r="B261" s="135" t="str">
        <f t="shared" si="12"/>
        <v>(土)</v>
      </c>
      <c r="C261" s="112">
        <f t="shared" si="13"/>
        <v>1525414</v>
      </c>
      <c r="D261" s="112">
        <v>691085</v>
      </c>
      <c r="E261" s="112">
        <v>200005</v>
      </c>
      <c r="F261" s="112">
        <v>0</v>
      </c>
      <c r="G261" s="112">
        <v>614614</v>
      </c>
      <c r="H261" s="112">
        <v>19710</v>
      </c>
      <c r="I261" s="112">
        <v>0</v>
      </c>
      <c r="J261" s="124">
        <v>467999</v>
      </c>
      <c r="K261" s="124">
        <v>10799</v>
      </c>
      <c r="L261" s="124">
        <v>0</v>
      </c>
      <c r="M261" s="124">
        <v>580574</v>
      </c>
      <c r="N261" s="124">
        <v>19268</v>
      </c>
      <c r="O261" s="124">
        <v>0</v>
      </c>
      <c r="P261" s="124">
        <v>0</v>
      </c>
      <c r="Q261" s="124">
        <v>0</v>
      </c>
    </row>
    <row r="262" spans="1:17">
      <c r="A262" s="131">
        <v>44379</v>
      </c>
      <c r="B262" s="135" t="str">
        <f t="shared" si="12"/>
        <v>(金)</v>
      </c>
      <c r="C262" s="112">
        <f t="shared" si="13"/>
        <v>1290515</v>
      </c>
      <c r="D262" s="112">
        <v>358664</v>
      </c>
      <c r="E262" s="112">
        <v>239953</v>
      </c>
      <c r="F262" s="112">
        <v>0</v>
      </c>
      <c r="G262" s="112">
        <v>672460</v>
      </c>
      <c r="H262" s="112">
        <v>19438</v>
      </c>
      <c r="I262" s="112">
        <v>0</v>
      </c>
      <c r="J262" s="124">
        <v>241300</v>
      </c>
      <c r="K262" s="124">
        <v>8348</v>
      </c>
      <c r="L262" s="124">
        <v>0</v>
      </c>
      <c r="M262" s="124">
        <v>628531</v>
      </c>
      <c r="N262" s="124">
        <v>18979</v>
      </c>
      <c r="O262" s="124">
        <v>0</v>
      </c>
      <c r="P262" s="124">
        <v>0</v>
      </c>
      <c r="Q262" s="124">
        <v>0</v>
      </c>
    </row>
    <row r="263" spans="1:17">
      <c r="A263" s="131">
        <v>44378</v>
      </c>
      <c r="B263" s="135" t="str">
        <f t="shared" ref="B263:B326" si="14">"(" &amp; TEXT(A263,"aaa") &amp; ")"</f>
        <v>(木)</v>
      </c>
      <c r="C263" s="112">
        <f t="shared" si="13"/>
        <v>1316671</v>
      </c>
      <c r="D263" s="112">
        <v>419174</v>
      </c>
      <c r="E263" s="112">
        <v>218260</v>
      </c>
      <c r="F263" s="112">
        <v>0</v>
      </c>
      <c r="G263" s="112">
        <v>659777</v>
      </c>
      <c r="H263" s="112">
        <v>19460</v>
      </c>
      <c r="I263" s="112">
        <v>0</v>
      </c>
      <c r="J263" s="124">
        <v>312128</v>
      </c>
      <c r="K263" s="124">
        <v>8451</v>
      </c>
      <c r="L263" s="124">
        <v>0</v>
      </c>
      <c r="M263" s="124">
        <v>620700</v>
      </c>
      <c r="N263" s="124">
        <v>19003</v>
      </c>
      <c r="O263" s="124">
        <v>0</v>
      </c>
      <c r="P263" s="124">
        <v>0</v>
      </c>
      <c r="Q263" s="124">
        <v>0</v>
      </c>
    </row>
    <row r="264" spans="1:17">
      <c r="A264" s="131">
        <v>44377</v>
      </c>
      <c r="B264" s="135" t="str">
        <f t="shared" si="14"/>
        <v>(水)</v>
      </c>
      <c r="C264" s="112">
        <f t="shared" si="13"/>
        <v>1541064</v>
      </c>
      <c r="D264" s="112">
        <v>629052</v>
      </c>
      <c r="E264" s="112">
        <v>202859</v>
      </c>
      <c r="F264" s="112">
        <v>0</v>
      </c>
      <c r="G264" s="112">
        <v>690270</v>
      </c>
      <c r="H264" s="112">
        <v>18883</v>
      </c>
      <c r="I264" s="112">
        <v>0</v>
      </c>
      <c r="J264" s="124">
        <v>490243</v>
      </c>
      <c r="K264" s="124">
        <v>12530</v>
      </c>
      <c r="L264" s="124">
        <v>0</v>
      </c>
      <c r="M264" s="124">
        <v>647771</v>
      </c>
      <c r="N264" s="124">
        <v>18532</v>
      </c>
      <c r="O264" s="124">
        <v>0</v>
      </c>
      <c r="P264" s="124">
        <v>0</v>
      </c>
      <c r="Q264" s="124">
        <v>0</v>
      </c>
    </row>
    <row r="265" spans="1:17">
      <c r="A265" s="131">
        <v>44376</v>
      </c>
      <c r="B265" s="135" t="str">
        <f t="shared" si="14"/>
        <v>(火)</v>
      </c>
      <c r="C265" s="112">
        <f t="shared" si="13"/>
        <v>1501514</v>
      </c>
      <c r="D265" s="112">
        <v>610678</v>
      </c>
      <c r="E265" s="112">
        <v>178455</v>
      </c>
      <c r="F265" s="112">
        <v>0</v>
      </c>
      <c r="G265" s="112">
        <v>693589</v>
      </c>
      <c r="H265" s="112">
        <v>18792</v>
      </c>
      <c r="I265" s="112">
        <v>0</v>
      </c>
      <c r="J265" s="124">
        <v>483229</v>
      </c>
      <c r="K265" s="124">
        <v>11571</v>
      </c>
      <c r="L265" s="124">
        <v>0</v>
      </c>
      <c r="M265" s="124">
        <v>654426</v>
      </c>
      <c r="N265" s="124">
        <v>18372</v>
      </c>
      <c r="O265" s="124">
        <v>0</v>
      </c>
      <c r="P265" s="124">
        <v>0</v>
      </c>
      <c r="Q265" s="124">
        <v>0</v>
      </c>
    </row>
    <row r="266" spans="1:17">
      <c r="A266" s="131">
        <v>44375</v>
      </c>
      <c r="B266" s="135" t="str">
        <f t="shared" si="14"/>
        <v>(月)</v>
      </c>
      <c r="C266" s="112">
        <f t="shared" si="13"/>
        <v>1382890</v>
      </c>
      <c r="D266" s="112">
        <v>570101</v>
      </c>
      <c r="E266" s="112">
        <v>163541</v>
      </c>
      <c r="F266" s="112">
        <v>0</v>
      </c>
      <c r="G266" s="112">
        <v>630942</v>
      </c>
      <c r="H266" s="112">
        <v>18306</v>
      </c>
      <c r="I266" s="112">
        <v>0</v>
      </c>
      <c r="J266" s="124">
        <v>458431</v>
      </c>
      <c r="K266" s="124">
        <v>13362</v>
      </c>
      <c r="L266" s="124">
        <v>0</v>
      </c>
      <c r="M266" s="124">
        <v>598353</v>
      </c>
      <c r="N266" s="124">
        <v>17866</v>
      </c>
      <c r="O266" s="124">
        <v>0</v>
      </c>
      <c r="P266" s="124">
        <v>0</v>
      </c>
      <c r="Q266" s="124">
        <v>0</v>
      </c>
    </row>
    <row r="267" spans="1:17">
      <c r="A267" s="131">
        <v>44374</v>
      </c>
      <c r="B267" s="135" t="str">
        <f t="shared" si="14"/>
        <v>(日)</v>
      </c>
      <c r="C267" s="112">
        <f t="shared" si="13"/>
        <v>1334888</v>
      </c>
      <c r="D267" s="112">
        <v>678998</v>
      </c>
      <c r="E267" s="112">
        <v>107426</v>
      </c>
      <c r="F267" s="112">
        <v>0</v>
      </c>
      <c r="G267" s="112">
        <v>543818</v>
      </c>
      <c r="H267" s="112">
        <v>4646</v>
      </c>
      <c r="I267" s="112">
        <v>0</v>
      </c>
      <c r="J267" s="124">
        <v>553992</v>
      </c>
      <c r="K267" s="124">
        <v>16393</v>
      </c>
      <c r="L267" s="124">
        <v>0</v>
      </c>
      <c r="M267" s="124">
        <v>522290</v>
      </c>
      <c r="N267" s="124">
        <v>4574</v>
      </c>
      <c r="O267" s="124">
        <v>0</v>
      </c>
      <c r="P267" s="124">
        <v>0</v>
      </c>
      <c r="Q267" s="124">
        <v>0</v>
      </c>
    </row>
    <row r="268" spans="1:17">
      <c r="A268" s="131">
        <v>44373</v>
      </c>
      <c r="B268" s="135" t="str">
        <f t="shared" si="14"/>
        <v>(土)</v>
      </c>
      <c r="C268" s="112">
        <f t="shared" si="13"/>
        <v>1354663</v>
      </c>
      <c r="D268" s="112">
        <v>647850</v>
      </c>
      <c r="E268" s="112">
        <v>111464</v>
      </c>
      <c r="F268" s="112">
        <v>0</v>
      </c>
      <c r="G268" s="112">
        <v>591492</v>
      </c>
      <c r="H268" s="112">
        <v>3857</v>
      </c>
      <c r="I268" s="112">
        <v>0</v>
      </c>
      <c r="J268" s="124">
        <v>527889</v>
      </c>
      <c r="K268" s="124">
        <v>20325</v>
      </c>
      <c r="L268" s="124">
        <v>0</v>
      </c>
      <c r="M268" s="124">
        <v>564838</v>
      </c>
      <c r="N268" s="124">
        <v>3710</v>
      </c>
      <c r="O268" s="124">
        <v>0</v>
      </c>
      <c r="P268" s="124">
        <v>0</v>
      </c>
      <c r="Q268" s="124">
        <v>0</v>
      </c>
    </row>
    <row r="269" spans="1:17">
      <c r="A269" s="131">
        <v>44372</v>
      </c>
      <c r="B269" s="135" t="str">
        <f t="shared" si="14"/>
        <v>(金)</v>
      </c>
      <c r="C269" s="112">
        <f t="shared" si="13"/>
        <v>1356770</v>
      </c>
      <c r="D269" s="112">
        <v>600162</v>
      </c>
      <c r="E269" s="112">
        <v>119985</v>
      </c>
      <c r="F269" s="112">
        <v>0</v>
      </c>
      <c r="G269" s="112">
        <v>632863</v>
      </c>
      <c r="H269" s="112">
        <v>3760</v>
      </c>
      <c r="I269" s="112">
        <v>0</v>
      </c>
      <c r="J269" s="124">
        <v>495163</v>
      </c>
      <c r="K269" s="124">
        <v>15195</v>
      </c>
      <c r="L269" s="124">
        <v>0</v>
      </c>
      <c r="M269" s="124">
        <v>594320</v>
      </c>
      <c r="N269" s="124">
        <v>3630</v>
      </c>
      <c r="O269" s="124">
        <v>0</v>
      </c>
      <c r="P269" s="124">
        <v>0</v>
      </c>
      <c r="Q269" s="124">
        <v>0</v>
      </c>
    </row>
    <row r="270" spans="1:17">
      <c r="A270" s="131">
        <v>44371</v>
      </c>
      <c r="B270" s="135" t="str">
        <f t="shared" si="14"/>
        <v>(木)</v>
      </c>
      <c r="C270" s="112">
        <f t="shared" si="13"/>
        <v>1374339</v>
      </c>
      <c r="D270" s="112">
        <v>621112</v>
      </c>
      <c r="E270" s="112">
        <v>110513</v>
      </c>
      <c r="F270" s="112">
        <v>0</v>
      </c>
      <c r="G270" s="112">
        <v>639362</v>
      </c>
      <c r="H270" s="112">
        <v>3352</v>
      </c>
      <c r="I270" s="112">
        <v>0</v>
      </c>
      <c r="J270" s="124">
        <v>532730</v>
      </c>
      <c r="K270" s="124">
        <v>15310</v>
      </c>
      <c r="L270" s="124">
        <v>0</v>
      </c>
      <c r="M270" s="124">
        <v>601674</v>
      </c>
      <c r="N270" s="124">
        <v>3246</v>
      </c>
      <c r="O270" s="124">
        <v>0</v>
      </c>
      <c r="P270" s="124">
        <v>0</v>
      </c>
      <c r="Q270" s="124">
        <v>0</v>
      </c>
    </row>
    <row r="271" spans="1:17">
      <c r="A271" s="131">
        <v>44370</v>
      </c>
      <c r="B271" s="135" t="str">
        <f t="shared" si="14"/>
        <v>(水)</v>
      </c>
      <c r="C271" s="112">
        <f t="shared" si="13"/>
        <v>1396321</v>
      </c>
      <c r="D271" s="112">
        <v>635731</v>
      </c>
      <c r="E271" s="112">
        <v>118248</v>
      </c>
      <c r="F271" s="112">
        <v>0</v>
      </c>
      <c r="G271" s="112">
        <v>638920</v>
      </c>
      <c r="H271" s="112">
        <v>3422</v>
      </c>
      <c r="I271" s="112">
        <v>0</v>
      </c>
      <c r="J271" s="124">
        <v>553389</v>
      </c>
      <c r="K271" s="124">
        <v>16047</v>
      </c>
      <c r="L271" s="124">
        <v>0</v>
      </c>
      <c r="M271" s="124">
        <v>601992</v>
      </c>
      <c r="N271" s="124">
        <v>3313</v>
      </c>
      <c r="O271" s="124">
        <v>0</v>
      </c>
      <c r="P271" s="124">
        <v>0</v>
      </c>
      <c r="Q271" s="124">
        <v>0</v>
      </c>
    </row>
    <row r="272" spans="1:17">
      <c r="A272" s="131">
        <v>44369</v>
      </c>
      <c r="B272" s="135" t="str">
        <f t="shared" si="14"/>
        <v>(火)</v>
      </c>
      <c r="C272" s="112">
        <f t="shared" si="13"/>
        <v>1362353</v>
      </c>
      <c r="D272" s="112">
        <v>631493</v>
      </c>
      <c r="E272" s="112">
        <v>110669</v>
      </c>
      <c r="F272" s="112">
        <v>0</v>
      </c>
      <c r="G272" s="112">
        <v>617446</v>
      </c>
      <c r="H272" s="112">
        <v>2745</v>
      </c>
      <c r="I272" s="112">
        <v>0</v>
      </c>
      <c r="J272" s="124">
        <v>555978</v>
      </c>
      <c r="K272" s="124">
        <v>19724</v>
      </c>
      <c r="L272" s="124">
        <v>0</v>
      </c>
      <c r="M272" s="124">
        <v>583187</v>
      </c>
      <c r="N272" s="124">
        <v>2661</v>
      </c>
      <c r="O272" s="124">
        <v>0</v>
      </c>
      <c r="P272" s="124">
        <v>0</v>
      </c>
      <c r="Q272" s="124">
        <v>0</v>
      </c>
    </row>
    <row r="273" spans="1:17">
      <c r="A273" s="131">
        <v>44368</v>
      </c>
      <c r="B273" s="135" t="str">
        <f t="shared" si="14"/>
        <v>(月)</v>
      </c>
      <c r="C273" s="112">
        <f t="shared" si="13"/>
        <v>1216109</v>
      </c>
      <c r="D273" s="112">
        <v>607846</v>
      </c>
      <c r="E273" s="112">
        <v>97905</v>
      </c>
      <c r="F273" s="112">
        <v>0</v>
      </c>
      <c r="G273" s="112">
        <v>507093</v>
      </c>
      <c r="H273" s="112">
        <v>3265</v>
      </c>
      <c r="I273" s="112">
        <v>0</v>
      </c>
      <c r="J273" s="124">
        <v>545142</v>
      </c>
      <c r="K273" s="124">
        <v>19787</v>
      </c>
      <c r="L273" s="124">
        <v>0</v>
      </c>
      <c r="M273" s="124">
        <v>480723</v>
      </c>
      <c r="N273" s="124">
        <v>3187</v>
      </c>
      <c r="O273" s="124">
        <v>0</v>
      </c>
      <c r="P273" s="124">
        <v>0</v>
      </c>
      <c r="Q273" s="124">
        <v>0</v>
      </c>
    </row>
    <row r="274" spans="1:17">
      <c r="A274" s="131">
        <v>44367</v>
      </c>
      <c r="B274" s="135" t="str">
        <f t="shared" si="14"/>
        <v>(日)</v>
      </c>
      <c r="C274" s="112">
        <f t="shared" si="13"/>
        <v>1117359</v>
      </c>
      <c r="D274" s="112">
        <v>625151</v>
      </c>
      <c r="E274" s="112">
        <v>50430</v>
      </c>
      <c r="F274" s="112">
        <v>0</v>
      </c>
      <c r="G274" s="112">
        <v>441778</v>
      </c>
      <c r="H274" s="112">
        <v>0</v>
      </c>
      <c r="I274" s="112">
        <v>0</v>
      </c>
      <c r="J274" s="124">
        <v>559883</v>
      </c>
      <c r="K274" s="124">
        <v>24592</v>
      </c>
      <c r="L274" s="124">
        <v>0</v>
      </c>
      <c r="M274" s="124">
        <v>426658</v>
      </c>
      <c r="N274" s="124">
        <v>0</v>
      </c>
      <c r="O274" s="124">
        <v>0</v>
      </c>
      <c r="P274" s="124">
        <v>0</v>
      </c>
      <c r="Q274" s="124">
        <v>0</v>
      </c>
    </row>
    <row r="275" spans="1:17">
      <c r="A275" s="131">
        <v>44366</v>
      </c>
      <c r="B275" s="135" t="str">
        <f t="shared" si="14"/>
        <v>(土)</v>
      </c>
      <c r="C275" s="112">
        <f t="shared" si="13"/>
        <v>1123166</v>
      </c>
      <c r="D275" s="112">
        <v>627539</v>
      </c>
      <c r="E275" s="112">
        <v>47465</v>
      </c>
      <c r="F275" s="112">
        <v>0</v>
      </c>
      <c r="G275" s="112">
        <v>448162</v>
      </c>
      <c r="H275" s="112">
        <v>0</v>
      </c>
      <c r="I275" s="112">
        <v>0</v>
      </c>
      <c r="J275" s="124">
        <v>564922</v>
      </c>
      <c r="K275" s="124">
        <v>25910</v>
      </c>
      <c r="L275" s="124">
        <v>0</v>
      </c>
      <c r="M275" s="124">
        <v>426100</v>
      </c>
      <c r="N275" s="124">
        <v>0</v>
      </c>
      <c r="O275" s="124">
        <v>0</v>
      </c>
      <c r="P275" s="124">
        <v>0</v>
      </c>
      <c r="Q275" s="124">
        <v>0</v>
      </c>
    </row>
    <row r="276" spans="1:17">
      <c r="A276" s="131">
        <v>44365</v>
      </c>
      <c r="B276" s="135" t="str">
        <f t="shared" si="14"/>
        <v>(金)</v>
      </c>
      <c r="C276" s="112">
        <f t="shared" si="13"/>
        <v>1146160</v>
      </c>
      <c r="D276" s="112">
        <v>598609</v>
      </c>
      <c r="E276" s="112">
        <v>40023</v>
      </c>
      <c r="F276" s="112">
        <v>0</v>
      </c>
      <c r="G276" s="112">
        <v>507528</v>
      </c>
      <c r="H276" s="112">
        <v>0</v>
      </c>
      <c r="I276" s="112">
        <v>0</v>
      </c>
      <c r="J276" s="124">
        <v>539611</v>
      </c>
      <c r="K276" s="124">
        <v>20833</v>
      </c>
      <c r="L276" s="124">
        <v>0</v>
      </c>
      <c r="M276" s="124">
        <v>473687</v>
      </c>
      <c r="N276" s="124">
        <v>0</v>
      </c>
      <c r="O276" s="124">
        <v>0</v>
      </c>
      <c r="P276" s="124">
        <v>0</v>
      </c>
      <c r="Q276" s="124">
        <v>0</v>
      </c>
    </row>
    <row r="277" spans="1:17">
      <c r="A277" s="131">
        <v>44364</v>
      </c>
      <c r="B277" s="135" t="str">
        <f t="shared" si="14"/>
        <v>(木)</v>
      </c>
      <c r="C277" s="112">
        <f t="shared" si="13"/>
        <v>1186280</v>
      </c>
      <c r="D277" s="112">
        <v>615162</v>
      </c>
      <c r="E277" s="112">
        <v>41253</v>
      </c>
      <c r="F277" s="112">
        <v>0</v>
      </c>
      <c r="G277" s="112">
        <v>529865</v>
      </c>
      <c r="H277" s="112">
        <v>0</v>
      </c>
      <c r="I277" s="112">
        <v>0</v>
      </c>
      <c r="J277" s="124">
        <v>562629</v>
      </c>
      <c r="K277" s="124">
        <v>25220</v>
      </c>
      <c r="L277" s="124">
        <v>0</v>
      </c>
      <c r="M277" s="124">
        <v>494704</v>
      </c>
      <c r="N277" s="124">
        <v>0</v>
      </c>
      <c r="O277" s="124">
        <v>0</v>
      </c>
      <c r="P277" s="124">
        <v>0</v>
      </c>
      <c r="Q277" s="124">
        <v>0</v>
      </c>
    </row>
    <row r="278" spans="1:17">
      <c r="A278" s="131">
        <v>44363</v>
      </c>
      <c r="B278" s="135" t="str">
        <f t="shared" si="14"/>
        <v>(水)</v>
      </c>
      <c r="C278" s="112">
        <f t="shared" si="13"/>
        <v>1193110</v>
      </c>
      <c r="D278" s="112">
        <v>608572</v>
      </c>
      <c r="E278" s="112">
        <v>40982</v>
      </c>
      <c r="F278" s="112">
        <v>0</v>
      </c>
      <c r="G278" s="112">
        <v>543556</v>
      </c>
      <c r="H278" s="112">
        <v>0</v>
      </c>
      <c r="I278" s="112">
        <v>0</v>
      </c>
      <c r="J278" s="124">
        <v>558572</v>
      </c>
      <c r="K278" s="124">
        <v>26876</v>
      </c>
      <c r="L278" s="124">
        <v>0</v>
      </c>
      <c r="M278" s="124">
        <v>507204</v>
      </c>
      <c r="N278" s="124">
        <v>0</v>
      </c>
      <c r="O278" s="124">
        <v>0</v>
      </c>
      <c r="P278" s="124">
        <v>0</v>
      </c>
      <c r="Q278" s="124">
        <v>0</v>
      </c>
    </row>
    <row r="279" spans="1:17">
      <c r="A279" s="131">
        <v>44362</v>
      </c>
      <c r="B279" s="135" t="str">
        <f t="shared" si="14"/>
        <v>(火)</v>
      </c>
      <c r="C279" s="112">
        <f t="shared" si="13"/>
        <v>1159808</v>
      </c>
      <c r="D279" s="113">
        <v>629495</v>
      </c>
      <c r="E279" s="113">
        <v>39572</v>
      </c>
      <c r="F279" s="112">
        <v>0</v>
      </c>
      <c r="G279" s="113">
        <v>490741</v>
      </c>
      <c r="H279" s="112">
        <v>0</v>
      </c>
      <c r="I279" s="112">
        <v>0</v>
      </c>
      <c r="J279" s="126">
        <v>583508</v>
      </c>
      <c r="K279" s="126">
        <v>27270</v>
      </c>
      <c r="L279" s="124">
        <v>0</v>
      </c>
      <c r="M279" s="126">
        <v>456213</v>
      </c>
      <c r="N279" s="124">
        <v>0</v>
      </c>
      <c r="O279" s="124">
        <v>0</v>
      </c>
      <c r="P279" s="124">
        <v>0</v>
      </c>
      <c r="Q279" s="124">
        <v>0</v>
      </c>
    </row>
    <row r="280" spans="1:17">
      <c r="A280" s="131">
        <v>44361</v>
      </c>
      <c r="B280" s="135" t="str">
        <f t="shared" si="14"/>
        <v>(月)</v>
      </c>
      <c r="C280" s="112">
        <f t="shared" si="13"/>
        <v>1041567</v>
      </c>
      <c r="D280" s="113">
        <v>580812</v>
      </c>
      <c r="E280" s="113">
        <v>38349</v>
      </c>
      <c r="F280" s="112">
        <v>0</v>
      </c>
      <c r="G280" s="113">
        <v>422406</v>
      </c>
      <c r="H280" s="112">
        <v>0</v>
      </c>
      <c r="I280" s="112">
        <v>0</v>
      </c>
      <c r="J280" s="126">
        <v>541499</v>
      </c>
      <c r="K280" s="126">
        <v>28054</v>
      </c>
      <c r="L280" s="124">
        <v>0</v>
      </c>
      <c r="M280" s="126">
        <v>395546</v>
      </c>
      <c r="N280" s="124">
        <v>0</v>
      </c>
      <c r="O280" s="124">
        <v>0</v>
      </c>
      <c r="P280" s="124">
        <v>0</v>
      </c>
      <c r="Q280" s="124">
        <v>0</v>
      </c>
    </row>
    <row r="281" spans="1:17">
      <c r="A281" s="131">
        <v>44360</v>
      </c>
      <c r="B281" s="135" t="str">
        <f t="shared" si="14"/>
        <v>(日)</v>
      </c>
      <c r="C281" s="112">
        <f t="shared" si="13"/>
        <v>929103</v>
      </c>
      <c r="D281" s="113">
        <v>570143</v>
      </c>
      <c r="E281" s="113">
        <v>40409</v>
      </c>
      <c r="F281" s="112">
        <v>0</v>
      </c>
      <c r="G281" s="113">
        <v>318551</v>
      </c>
      <c r="H281" s="112">
        <v>0</v>
      </c>
      <c r="I281" s="112">
        <v>0</v>
      </c>
      <c r="J281" s="126">
        <v>539211</v>
      </c>
      <c r="K281" s="126">
        <v>32036</v>
      </c>
      <c r="L281" s="124">
        <v>0</v>
      </c>
      <c r="M281" s="126">
        <v>306703</v>
      </c>
      <c r="N281" s="124">
        <v>0</v>
      </c>
      <c r="O281" s="124">
        <v>0</v>
      </c>
      <c r="P281" s="124">
        <v>0</v>
      </c>
      <c r="Q281" s="124">
        <v>0</v>
      </c>
    </row>
    <row r="282" spans="1:17">
      <c r="A282" s="131">
        <v>44359</v>
      </c>
      <c r="B282" s="135" t="str">
        <f t="shared" si="14"/>
        <v>(土)</v>
      </c>
      <c r="C282" s="112">
        <f t="shared" si="13"/>
        <v>949777</v>
      </c>
      <c r="D282" s="113">
        <v>631656</v>
      </c>
      <c r="E282" s="113">
        <v>39437</v>
      </c>
      <c r="F282" s="112">
        <v>0</v>
      </c>
      <c r="G282" s="113">
        <v>278684</v>
      </c>
      <c r="H282" s="112">
        <v>0</v>
      </c>
      <c r="I282" s="112">
        <v>0</v>
      </c>
      <c r="J282" s="126">
        <v>596495</v>
      </c>
      <c r="K282" s="126">
        <v>32049</v>
      </c>
      <c r="L282" s="124">
        <v>0</v>
      </c>
      <c r="M282" s="126">
        <v>260908</v>
      </c>
      <c r="N282" s="124">
        <v>0</v>
      </c>
      <c r="O282" s="124">
        <v>0</v>
      </c>
      <c r="P282" s="124">
        <v>0</v>
      </c>
      <c r="Q282" s="124">
        <v>0</v>
      </c>
    </row>
    <row r="283" spans="1:17">
      <c r="A283" s="131">
        <v>44358</v>
      </c>
      <c r="B283" s="135" t="str">
        <f t="shared" si="14"/>
        <v>(金)</v>
      </c>
      <c r="C283" s="112">
        <f t="shared" si="13"/>
        <v>989491</v>
      </c>
      <c r="D283" s="113">
        <v>678863</v>
      </c>
      <c r="E283" s="113">
        <v>37137</v>
      </c>
      <c r="F283" s="112">
        <v>0</v>
      </c>
      <c r="G283" s="113">
        <v>273491</v>
      </c>
      <c r="H283" s="112">
        <v>0</v>
      </c>
      <c r="I283" s="112">
        <v>0</v>
      </c>
      <c r="J283" s="126">
        <v>633322</v>
      </c>
      <c r="K283" s="126">
        <v>28518</v>
      </c>
      <c r="L283" s="124">
        <v>0</v>
      </c>
      <c r="M283" s="126">
        <v>244894</v>
      </c>
      <c r="N283" s="124">
        <v>0</v>
      </c>
      <c r="O283" s="124">
        <v>0</v>
      </c>
      <c r="P283" s="124">
        <v>0</v>
      </c>
      <c r="Q283" s="124">
        <v>0</v>
      </c>
    </row>
    <row r="284" spans="1:17">
      <c r="A284" s="131">
        <v>44357</v>
      </c>
      <c r="B284" s="135" t="str">
        <f t="shared" si="14"/>
        <v>(木)</v>
      </c>
      <c r="C284" s="112">
        <f t="shared" si="13"/>
        <v>1018609</v>
      </c>
      <c r="D284" s="113">
        <v>674095</v>
      </c>
      <c r="E284" s="113">
        <v>33661</v>
      </c>
      <c r="F284" s="112">
        <v>0</v>
      </c>
      <c r="G284" s="113">
        <v>310853</v>
      </c>
      <c r="H284" s="112">
        <v>0</v>
      </c>
      <c r="I284" s="112">
        <v>0</v>
      </c>
      <c r="J284" s="126">
        <v>632194</v>
      </c>
      <c r="K284" s="126">
        <v>28261</v>
      </c>
      <c r="L284" s="124">
        <v>0</v>
      </c>
      <c r="M284" s="126">
        <v>280023</v>
      </c>
      <c r="N284" s="124">
        <v>0</v>
      </c>
      <c r="O284" s="124">
        <v>0</v>
      </c>
      <c r="P284" s="124">
        <v>0</v>
      </c>
      <c r="Q284" s="124">
        <v>0</v>
      </c>
    </row>
    <row r="285" spans="1:17">
      <c r="A285" s="131">
        <v>44356</v>
      </c>
      <c r="B285" s="135" t="str">
        <f t="shared" si="14"/>
        <v>(水)</v>
      </c>
      <c r="C285" s="112">
        <f t="shared" si="13"/>
        <v>1019080</v>
      </c>
      <c r="D285" s="113">
        <v>693912</v>
      </c>
      <c r="E285" s="113">
        <v>31304</v>
      </c>
      <c r="F285" s="112">
        <v>0</v>
      </c>
      <c r="G285" s="113">
        <v>293864</v>
      </c>
      <c r="H285" s="112">
        <v>0</v>
      </c>
      <c r="I285" s="112">
        <v>0</v>
      </c>
      <c r="J285" s="126">
        <v>649196</v>
      </c>
      <c r="K285" s="126">
        <v>26881</v>
      </c>
      <c r="L285" s="124">
        <v>0</v>
      </c>
      <c r="M285" s="126">
        <v>265537</v>
      </c>
      <c r="N285" s="124">
        <v>0</v>
      </c>
      <c r="O285" s="124">
        <v>0</v>
      </c>
      <c r="P285" s="124">
        <v>0</v>
      </c>
      <c r="Q285" s="124">
        <v>0</v>
      </c>
    </row>
    <row r="286" spans="1:17">
      <c r="A286" s="131">
        <v>44355</v>
      </c>
      <c r="B286" s="135" t="str">
        <f t="shared" si="14"/>
        <v>(火)</v>
      </c>
      <c r="C286" s="112">
        <f t="shared" si="13"/>
        <v>978172</v>
      </c>
      <c r="D286" s="113">
        <v>706641</v>
      </c>
      <c r="E286" s="113">
        <v>32747</v>
      </c>
      <c r="F286" s="112">
        <v>0</v>
      </c>
      <c r="G286" s="113">
        <v>238784</v>
      </c>
      <c r="H286" s="112">
        <v>0</v>
      </c>
      <c r="I286" s="112">
        <v>0</v>
      </c>
      <c r="J286" s="126">
        <v>665148</v>
      </c>
      <c r="K286" s="126">
        <v>28916</v>
      </c>
      <c r="L286" s="124">
        <v>0</v>
      </c>
      <c r="M286" s="126">
        <v>214204</v>
      </c>
      <c r="N286" s="124">
        <v>0</v>
      </c>
      <c r="O286" s="124">
        <v>0</v>
      </c>
      <c r="P286" s="124">
        <v>0</v>
      </c>
      <c r="Q286" s="124">
        <v>0</v>
      </c>
    </row>
    <row r="287" spans="1:17">
      <c r="A287" s="131">
        <v>44354</v>
      </c>
      <c r="B287" s="135" t="str">
        <f t="shared" si="14"/>
        <v>(月)</v>
      </c>
      <c r="C287" s="112">
        <f t="shared" si="13"/>
        <v>870993</v>
      </c>
      <c r="D287" s="113">
        <v>645776</v>
      </c>
      <c r="E287" s="113">
        <v>29618</v>
      </c>
      <c r="F287" s="112">
        <v>0</v>
      </c>
      <c r="G287" s="113">
        <v>195599</v>
      </c>
      <c r="H287" s="112">
        <v>0</v>
      </c>
      <c r="I287" s="112">
        <v>0</v>
      </c>
      <c r="J287" s="126">
        <v>610599</v>
      </c>
      <c r="K287" s="126">
        <v>28585</v>
      </c>
      <c r="L287" s="124">
        <v>0</v>
      </c>
      <c r="M287" s="126">
        <v>176423</v>
      </c>
      <c r="N287" s="124">
        <v>0</v>
      </c>
      <c r="O287" s="124">
        <v>0</v>
      </c>
      <c r="P287" s="124">
        <v>0</v>
      </c>
      <c r="Q287" s="124">
        <v>0</v>
      </c>
    </row>
    <row r="288" spans="1:17">
      <c r="A288" s="131">
        <v>44353</v>
      </c>
      <c r="B288" s="135" t="str">
        <f t="shared" si="14"/>
        <v>(日)</v>
      </c>
      <c r="C288" s="112">
        <f t="shared" si="13"/>
        <v>752997</v>
      </c>
      <c r="D288" s="113">
        <v>546935</v>
      </c>
      <c r="E288" s="113">
        <v>23197</v>
      </c>
      <c r="F288" s="112">
        <v>0</v>
      </c>
      <c r="G288" s="113">
        <v>182865</v>
      </c>
      <c r="H288" s="112">
        <v>0</v>
      </c>
      <c r="I288" s="112">
        <v>0</v>
      </c>
      <c r="J288" s="126">
        <v>523752</v>
      </c>
      <c r="K288" s="126">
        <v>22649</v>
      </c>
      <c r="L288" s="124">
        <v>0</v>
      </c>
      <c r="M288" s="126">
        <v>173750</v>
      </c>
      <c r="N288" s="124">
        <v>0</v>
      </c>
      <c r="O288" s="124">
        <v>0</v>
      </c>
      <c r="P288" s="124">
        <v>0</v>
      </c>
      <c r="Q288" s="124">
        <v>0</v>
      </c>
    </row>
    <row r="289" spans="1:17">
      <c r="A289" s="131">
        <v>44352</v>
      </c>
      <c r="B289" s="135" t="str">
        <f t="shared" si="14"/>
        <v>(土)</v>
      </c>
      <c r="C289" s="112">
        <f t="shared" si="13"/>
        <v>756906</v>
      </c>
      <c r="D289" s="113">
        <v>605293</v>
      </c>
      <c r="E289" s="113">
        <v>20650</v>
      </c>
      <c r="F289" s="112">
        <v>0</v>
      </c>
      <c r="G289" s="113">
        <v>130963</v>
      </c>
      <c r="H289" s="112">
        <v>0</v>
      </c>
      <c r="I289" s="112">
        <v>0</v>
      </c>
      <c r="J289" s="126">
        <v>576860</v>
      </c>
      <c r="K289" s="126">
        <v>20184</v>
      </c>
      <c r="L289" s="124">
        <v>0</v>
      </c>
      <c r="M289" s="126">
        <v>117602</v>
      </c>
      <c r="N289" s="124">
        <v>0</v>
      </c>
      <c r="O289" s="124">
        <v>0</v>
      </c>
      <c r="P289" s="124">
        <v>0</v>
      </c>
      <c r="Q289" s="124">
        <v>0</v>
      </c>
    </row>
    <row r="290" spans="1:17">
      <c r="A290" s="131">
        <v>44351</v>
      </c>
      <c r="B290" s="135" t="str">
        <f t="shared" si="14"/>
        <v>(金)</v>
      </c>
      <c r="C290" s="112">
        <f t="shared" si="13"/>
        <v>792811</v>
      </c>
      <c r="D290" s="113">
        <v>646923</v>
      </c>
      <c r="E290" s="113">
        <v>20413</v>
      </c>
      <c r="F290" s="112">
        <v>0</v>
      </c>
      <c r="G290" s="113">
        <v>125475</v>
      </c>
      <c r="H290" s="112">
        <v>0</v>
      </c>
      <c r="I290" s="112">
        <v>0</v>
      </c>
      <c r="J290" s="126">
        <v>607657</v>
      </c>
      <c r="K290" s="126">
        <v>20008</v>
      </c>
      <c r="L290" s="124">
        <v>0</v>
      </c>
      <c r="M290" s="126">
        <v>103301</v>
      </c>
      <c r="N290" s="124">
        <v>0</v>
      </c>
      <c r="O290" s="124">
        <v>0</v>
      </c>
      <c r="P290" s="124">
        <v>0</v>
      </c>
      <c r="Q290" s="124">
        <v>0</v>
      </c>
    </row>
    <row r="291" spans="1:17">
      <c r="A291" s="131">
        <v>44350</v>
      </c>
      <c r="B291" s="135" t="str">
        <f t="shared" si="14"/>
        <v>(木)</v>
      </c>
      <c r="C291" s="112">
        <f t="shared" si="13"/>
        <v>833410</v>
      </c>
      <c r="D291" s="113">
        <v>665390</v>
      </c>
      <c r="E291" s="113">
        <v>20248</v>
      </c>
      <c r="F291" s="112">
        <v>0</v>
      </c>
      <c r="G291" s="113">
        <v>147772</v>
      </c>
      <c r="H291" s="112">
        <v>0</v>
      </c>
      <c r="I291" s="112">
        <v>0</v>
      </c>
      <c r="J291" s="126">
        <v>624015</v>
      </c>
      <c r="K291" s="126">
        <v>19849</v>
      </c>
      <c r="L291" s="124">
        <v>0</v>
      </c>
      <c r="M291" s="126">
        <v>125263</v>
      </c>
      <c r="N291" s="124">
        <v>0</v>
      </c>
      <c r="O291" s="124">
        <v>0</v>
      </c>
      <c r="P291" s="124">
        <v>0</v>
      </c>
      <c r="Q291" s="124">
        <v>0</v>
      </c>
    </row>
    <row r="292" spans="1:17">
      <c r="A292" s="131">
        <v>44349</v>
      </c>
      <c r="B292" s="135" t="str">
        <f t="shared" si="14"/>
        <v>(水)</v>
      </c>
      <c r="C292" s="112">
        <f t="shared" si="13"/>
        <v>830353</v>
      </c>
      <c r="D292" s="113">
        <v>661423</v>
      </c>
      <c r="E292" s="113">
        <v>19780</v>
      </c>
      <c r="F292" s="112">
        <v>0</v>
      </c>
      <c r="G292" s="113">
        <v>149150</v>
      </c>
      <c r="H292" s="112">
        <v>0</v>
      </c>
      <c r="I292" s="112">
        <v>0</v>
      </c>
      <c r="J292" s="126">
        <v>621437</v>
      </c>
      <c r="K292" s="126">
        <v>19452</v>
      </c>
      <c r="L292" s="124">
        <v>0</v>
      </c>
      <c r="M292" s="126">
        <v>126369</v>
      </c>
      <c r="N292" s="124">
        <v>0</v>
      </c>
      <c r="O292" s="124">
        <v>0</v>
      </c>
      <c r="P292" s="124">
        <v>0</v>
      </c>
      <c r="Q292" s="124">
        <v>0</v>
      </c>
    </row>
    <row r="293" spans="1:17">
      <c r="A293" s="131">
        <v>44348</v>
      </c>
      <c r="B293" s="135" t="str">
        <f t="shared" si="14"/>
        <v>(火)</v>
      </c>
      <c r="C293" s="112">
        <f t="shared" si="13"/>
        <v>781355</v>
      </c>
      <c r="D293" s="113">
        <v>640094</v>
      </c>
      <c r="E293" s="113">
        <v>19434</v>
      </c>
      <c r="F293" s="112">
        <v>0</v>
      </c>
      <c r="G293" s="113">
        <v>121827</v>
      </c>
      <c r="H293" s="112">
        <v>0</v>
      </c>
      <c r="I293" s="112">
        <v>0</v>
      </c>
      <c r="J293" s="126">
        <v>602663</v>
      </c>
      <c r="K293" s="126">
        <v>19107</v>
      </c>
      <c r="L293" s="124">
        <v>0</v>
      </c>
      <c r="M293" s="126">
        <v>100045</v>
      </c>
      <c r="N293" s="124">
        <v>0</v>
      </c>
      <c r="O293" s="124">
        <v>0</v>
      </c>
      <c r="P293" s="124">
        <v>0</v>
      </c>
      <c r="Q293" s="124">
        <v>0</v>
      </c>
    </row>
    <row r="294" spans="1:17">
      <c r="A294" s="131">
        <v>44347</v>
      </c>
      <c r="B294" s="135" t="str">
        <f t="shared" si="14"/>
        <v>(月)</v>
      </c>
      <c r="C294" s="112">
        <f t="shared" si="13"/>
        <v>633804</v>
      </c>
      <c r="D294" s="113">
        <v>520241</v>
      </c>
      <c r="E294" s="113">
        <v>18180</v>
      </c>
      <c r="F294" s="112">
        <v>0</v>
      </c>
      <c r="G294" s="113">
        <v>95383</v>
      </c>
      <c r="H294" s="112">
        <v>0</v>
      </c>
      <c r="I294" s="112">
        <v>0</v>
      </c>
      <c r="J294" s="126">
        <v>492192</v>
      </c>
      <c r="K294" s="126">
        <v>17885</v>
      </c>
      <c r="L294" s="124">
        <v>0</v>
      </c>
      <c r="M294" s="126">
        <v>76737</v>
      </c>
      <c r="N294" s="124">
        <v>0</v>
      </c>
      <c r="O294" s="124">
        <v>0</v>
      </c>
      <c r="P294" s="124">
        <v>0</v>
      </c>
      <c r="Q294" s="124">
        <v>0</v>
      </c>
    </row>
    <row r="295" spans="1:17">
      <c r="A295" s="131">
        <v>44346</v>
      </c>
      <c r="B295" s="135" t="str">
        <f t="shared" si="14"/>
        <v>(日)</v>
      </c>
      <c r="C295" s="112">
        <f t="shared" si="13"/>
        <v>532988</v>
      </c>
      <c r="D295" s="113">
        <v>449520</v>
      </c>
      <c r="E295" s="113">
        <v>15707</v>
      </c>
      <c r="F295" s="112">
        <v>0</v>
      </c>
      <c r="G295" s="113">
        <v>67761</v>
      </c>
      <c r="H295" s="112">
        <v>0</v>
      </c>
      <c r="I295" s="112">
        <v>0</v>
      </c>
      <c r="J295" s="126">
        <v>433448</v>
      </c>
      <c r="K295" s="126">
        <v>15440</v>
      </c>
      <c r="L295" s="124">
        <v>0</v>
      </c>
      <c r="M295" s="126">
        <v>59973</v>
      </c>
      <c r="N295" s="124">
        <v>0</v>
      </c>
      <c r="O295" s="124">
        <v>0</v>
      </c>
      <c r="P295" s="124">
        <v>0</v>
      </c>
      <c r="Q295" s="124">
        <v>0</v>
      </c>
    </row>
    <row r="296" spans="1:17">
      <c r="A296" s="131">
        <v>44345</v>
      </c>
      <c r="B296" s="135" t="str">
        <f t="shared" si="14"/>
        <v>(土)</v>
      </c>
      <c r="C296" s="112">
        <f t="shared" si="13"/>
        <v>538494</v>
      </c>
      <c r="D296" s="113">
        <v>463544</v>
      </c>
      <c r="E296" s="113">
        <v>15168</v>
      </c>
      <c r="F296" s="112">
        <v>0</v>
      </c>
      <c r="G296" s="113">
        <v>59782</v>
      </c>
      <c r="H296" s="112">
        <v>0</v>
      </c>
      <c r="I296" s="112">
        <v>0</v>
      </c>
      <c r="J296" s="126">
        <v>440564</v>
      </c>
      <c r="K296" s="126">
        <v>14885</v>
      </c>
      <c r="L296" s="124">
        <v>0</v>
      </c>
      <c r="M296" s="126">
        <v>46724</v>
      </c>
      <c r="N296" s="124">
        <v>0</v>
      </c>
      <c r="O296" s="124">
        <v>0</v>
      </c>
      <c r="P296" s="124">
        <v>0</v>
      </c>
      <c r="Q296" s="124">
        <v>0</v>
      </c>
    </row>
    <row r="297" spans="1:17">
      <c r="A297" s="131">
        <v>44344</v>
      </c>
      <c r="B297" s="135" t="str">
        <f t="shared" si="14"/>
        <v>(金)</v>
      </c>
      <c r="C297" s="112">
        <f t="shared" si="13"/>
        <v>585036</v>
      </c>
      <c r="D297" s="113">
        <v>523227</v>
      </c>
      <c r="E297" s="113">
        <v>13884</v>
      </c>
      <c r="F297" s="112">
        <v>0</v>
      </c>
      <c r="G297" s="113">
        <v>47925</v>
      </c>
      <c r="H297" s="112">
        <v>0</v>
      </c>
      <c r="I297" s="112">
        <v>0</v>
      </c>
      <c r="J297" s="126">
        <v>488032</v>
      </c>
      <c r="K297" s="126">
        <v>13693</v>
      </c>
      <c r="L297" s="124">
        <v>0</v>
      </c>
      <c r="M297" s="126">
        <v>29509</v>
      </c>
      <c r="N297" s="124">
        <v>0</v>
      </c>
      <c r="O297" s="124">
        <v>0</v>
      </c>
      <c r="P297" s="124">
        <v>0</v>
      </c>
      <c r="Q297" s="124">
        <v>0</v>
      </c>
    </row>
    <row r="298" spans="1:17">
      <c r="A298" s="131">
        <v>44343</v>
      </c>
      <c r="B298" s="135" t="str">
        <f t="shared" si="14"/>
        <v>(木)</v>
      </c>
      <c r="C298" s="112">
        <f t="shared" si="13"/>
        <v>607876</v>
      </c>
      <c r="D298" s="113">
        <v>550634</v>
      </c>
      <c r="E298" s="113">
        <v>12189</v>
      </c>
      <c r="F298" s="112">
        <v>0</v>
      </c>
      <c r="G298" s="113">
        <v>45053</v>
      </c>
      <c r="H298" s="112">
        <v>0</v>
      </c>
      <c r="I298" s="112">
        <v>0</v>
      </c>
      <c r="J298" s="126">
        <v>512388</v>
      </c>
      <c r="K298" s="126">
        <v>12006</v>
      </c>
      <c r="L298" s="124">
        <v>0</v>
      </c>
      <c r="M298" s="126">
        <v>31343</v>
      </c>
      <c r="N298" s="124">
        <v>0</v>
      </c>
      <c r="O298" s="124">
        <v>0</v>
      </c>
      <c r="P298" s="124">
        <v>0</v>
      </c>
      <c r="Q298" s="124">
        <v>0</v>
      </c>
    </row>
    <row r="299" spans="1:17">
      <c r="A299" s="131">
        <v>44342</v>
      </c>
      <c r="B299" s="135" t="str">
        <f t="shared" si="14"/>
        <v>(水)</v>
      </c>
      <c r="C299" s="112">
        <f t="shared" si="13"/>
        <v>594121</v>
      </c>
      <c r="D299" s="113">
        <v>570255</v>
      </c>
      <c r="E299" s="113">
        <v>11250</v>
      </c>
      <c r="F299" s="112">
        <v>0</v>
      </c>
      <c r="G299" s="113">
        <v>12616</v>
      </c>
      <c r="H299" s="112">
        <v>0</v>
      </c>
      <c r="I299" s="112">
        <v>0</v>
      </c>
      <c r="J299" s="126">
        <v>530046</v>
      </c>
      <c r="K299" s="126">
        <v>11081</v>
      </c>
      <c r="L299" s="124">
        <v>0</v>
      </c>
      <c r="M299" s="126">
        <v>8866</v>
      </c>
      <c r="N299" s="124">
        <v>0</v>
      </c>
      <c r="O299" s="124">
        <v>0</v>
      </c>
      <c r="P299" s="124">
        <v>0</v>
      </c>
      <c r="Q299" s="124">
        <v>0</v>
      </c>
    </row>
    <row r="300" spans="1:17">
      <c r="A300" s="131">
        <v>44341</v>
      </c>
      <c r="B300" s="135" t="str">
        <f t="shared" si="14"/>
        <v>(火)</v>
      </c>
      <c r="C300" s="112">
        <f t="shared" si="13"/>
        <v>535992</v>
      </c>
      <c r="D300" s="113">
        <v>515638</v>
      </c>
      <c r="E300" s="113">
        <v>9399</v>
      </c>
      <c r="F300" s="112">
        <v>0</v>
      </c>
      <c r="G300" s="113">
        <v>10955</v>
      </c>
      <c r="H300" s="112">
        <v>0</v>
      </c>
      <c r="I300" s="112">
        <v>0</v>
      </c>
      <c r="J300" s="126">
        <v>478187</v>
      </c>
      <c r="K300" s="126">
        <v>9266</v>
      </c>
      <c r="L300" s="124">
        <v>0</v>
      </c>
      <c r="M300" s="126">
        <v>7343</v>
      </c>
      <c r="N300" s="124">
        <v>0</v>
      </c>
      <c r="O300" s="124">
        <v>0</v>
      </c>
      <c r="P300" s="124">
        <v>0</v>
      </c>
      <c r="Q300" s="124">
        <v>0</v>
      </c>
    </row>
    <row r="301" spans="1:17">
      <c r="A301" s="131">
        <v>44340</v>
      </c>
      <c r="B301" s="135" t="str">
        <f t="shared" si="14"/>
        <v>(月)</v>
      </c>
      <c r="C301" s="112">
        <f t="shared" si="13"/>
        <v>464306</v>
      </c>
      <c r="D301" s="113">
        <v>443955</v>
      </c>
      <c r="E301" s="113">
        <v>10094</v>
      </c>
      <c r="F301" s="112">
        <v>0</v>
      </c>
      <c r="G301" s="113">
        <v>10257</v>
      </c>
      <c r="H301" s="112">
        <v>0</v>
      </c>
      <c r="I301" s="112">
        <v>0</v>
      </c>
      <c r="J301" s="126">
        <v>414902</v>
      </c>
      <c r="K301" s="126">
        <v>9906</v>
      </c>
      <c r="L301" s="124">
        <v>0</v>
      </c>
      <c r="M301" s="126">
        <v>6646</v>
      </c>
      <c r="N301" s="124">
        <v>0</v>
      </c>
      <c r="O301" s="124">
        <v>0</v>
      </c>
      <c r="P301" s="124">
        <v>0</v>
      </c>
      <c r="Q301" s="124">
        <v>0</v>
      </c>
    </row>
    <row r="302" spans="1:17">
      <c r="A302" s="131">
        <v>44339</v>
      </c>
      <c r="B302" s="135" t="str">
        <f t="shared" si="14"/>
        <v>(日)</v>
      </c>
      <c r="C302" s="112">
        <f t="shared" si="13"/>
        <v>355470</v>
      </c>
      <c r="D302" s="113">
        <v>327466</v>
      </c>
      <c r="E302" s="113">
        <v>0</v>
      </c>
      <c r="F302" s="112">
        <v>0</v>
      </c>
      <c r="G302" s="113">
        <v>28004</v>
      </c>
      <c r="H302" s="112">
        <v>0</v>
      </c>
      <c r="I302" s="112">
        <v>0</v>
      </c>
      <c r="J302" s="126">
        <v>314839</v>
      </c>
      <c r="K302" s="126">
        <v>0</v>
      </c>
      <c r="L302" s="124">
        <v>0</v>
      </c>
      <c r="M302" s="126">
        <v>20924</v>
      </c>
      <c r="N302" s="124">
        <v>0</v>
      </c>
      <c r="O302" s="124">
        <v>0</v>
      </c>
      <c r="P302" s="124">
        <v>0</v>
      </c>
      <c r="Q302" s="124">
        <v>0</v>
      </c>
    </row>
    <row r="303" spans="1:17">
      <c r="A303" s="131">
        <v>44338</v>
      </c>
      <c r="B303" s="135" t="str">
        <f t="shared" si="14"/>
        <v>(土)</v>
      </c>
      <c r="C303" s="112">
        <f t="shared" si="13"/>
        <v>330433</v>
      </c>
      <c r="D303" s="113">
        <v>287969</v>
      </c>
      <c r="E303" s="113">
        <v>0</v>
      </c>
      <c r="F303" s="112">
        <v>0</v>
      </c>
      <c r="G303" s="113">
        <v>42464</v>
      </c>
      <c r="H303" s="112">
        <v>0</v>
      </c>
      <c r="I303" s="112">
        <v>0</v>
      </c>
      <c r="J303" s="126">
        <v>269414</v>
      </c>
      <c r="K303" s="126">
        <v>0</v>
      </c>
      <c r="L303" s="124">
        <v>0</v>
      </c>
      <c r="M303" s="126">
        <v>22758</v>
      </c>
      <c r="N303" s="124">
        <v>0</v>
      </c>
      <c r="O303" s="124">
        <v>0</v>
      </c>
      <c r="P303" s="124">
        <v>0</v>
      </c>
      <c r="Q303" s="124">
        <v>0</v>
      </c>
    </row>
    <row r="304" spans="1:17">
      <c r="A304" s="131">
        <v>44337</v>
      </c>
      <c r="B304" s="135" t="str">
        <f t="shared" si="14"/>
        <v>(金)</v>
      </c>
      <c r="C304" s="112">
        <f t="shared" si="13"/>
        <v>344041</v>
      </c>
      <c r="D304" s="113">
        <v>284239</v>
      </c>
      <c r="E304" s="113">
        <v>0</v>
      </c>
      <c r="F304" s="112">
        <v>0</v>
      </c>
      <c r="G304" s="113">
        <v>59802</v>
      </c>
      <c r="H304" s="112">
        <v>0</v>
      </c>
      <c r="I304" s="112">
        <v>0</v>
      </c>
      <c r="J304" s="126">
        <v>254912</v>
      </c>
      <c r="K304" s="126">
        <v>0</v>
      </c>
      <c r="L304" s="124">
        <v>0</v>
      </c>
      <c r="M304" s="126">
        <v>24729</v>
      </c>
      <c r="N304" s="124">
        <v>0</v>
      </c>
      <c r="O304" s="124">
        <v>0</v>
      </c>
      <c r="P304" s="124">
        <v>0</v>
      </c>
      <c r="Q304" s="124">
        <v>0</v>
      </c>
    </row>
    <row r="305" spans="1:17">
      <c r="A305" s="131">
        <v>44336</v>
      </c>
      <c r="B305" s="135" t="str">
        <f t="shared" si="14"/>
        <v>(木)</v>
      </c>
      <c r="C305" s="112">
        <f t="shared" si="13"/>
        <v>354485</v>
      </c>
      <c r="D305" s="113">
        <v>326561</v>
      </c>
      <c r="E305" s="113">
        <v>0</v>
      </c>
      <c r="F305" s="112">
        <v>0</v>
      </c>
      <c r="G305" s="113">
        <v>27924</v>
      </c>
      <c r="H305" s="112">
        <v>0</v>
      </c>
      <c r="I305" s="112">
        <v>0</v>
      </c>
      <c r="J305" s="126">
        <v>293493</v>
      </c>
      <c r="K305" s="126">
        <v>0</v>
      </c>
      <c r="L305" s="124">
        <v>0</v>
      </c>
      <c r="M305" s="126">
        <v>13765</v>
      </c>
      <c r="N305" s="124">
        <v>0</v>
      </c>
      <c r="O305" s="124">
        <v>0</v>
      </c>
      <c r="P305" s="124">
        <v>0</v>
      </c>
      <c r="Q305" s="124">
        <v>0</v>
      </c>
    </row>
    <row r="306" spans="1:17">
      <c r="A306" s="131">
        <v>44335</v>
      </c>
      <c r="B306" s="135" t="str">
        <f t="shared" si="14"/>
        <v>(水)</v>
      </c>
      <c r="C306" s="112">
        <f t="shared" si="13"/>
        <v>383749</v>
      </c>
      <c r="D306" s="113">
        <v>312772</v>
      </c>
      <c r="E306" s="113">
        <v>0</v>
      </c>
      <c r="F306" s="112">
        <v>0</v>
      </c>
      <c r="G306" s="113">
        <v>70977</v>
      </c>
      <c r="H306" s="112">
        <v>0</v>
      </c>
      <c r="I306" s="112">
        <v>0</v>
      </c>
      <c r="J306" s="126">
        <v>282521</v>
      </c>
      <c r="K306" s="126">
        <v>0</v>
      </c>
      <c r="L306" s="124">
        <v>0</v>
      </c>
      <c r="M306" s="126">
        <v>33141</v>
      </c>
      <c r="N306" s="124">
        <v>0</v>
      </c>
      <c r="O306" s="124">
        <v>0</v>
      </c>
      <c r="P306" s="124">
        <v>0</v>
      </c>
      <c r="Q306" s="124">
        <v>0</v>
      </c>
    </row>
    <row r="307" spans="1:17">
      <c r="A307" s="131">
        <v>44334</v>
      </c>
      <c r="B307" s="135" t="str">
        <f t="shared" si="14"/>
        <v>(火)</v>
      </c>
      <c r="C307" s="112">
        <f t="shared" si="13"/>
        <v>324805</v>
      </c>
      <c r="D307" s="113">
        <v>257538</v>
      </c>
      <c r="E307" s="113">
        <v>0</v>
      </c>
      <c r="F307" s="112">
        <v>0</v>
      </c>
      <c r="G307" s="113">
        <v>67267</v>
      </c>
      <c r="H307" s="112">
        <v>0</v>
      </c>
      <c r="I307" s="112">
        <v>0</v>
      </c>
      <c r="J307" s="126">
        <v>230900</v>
      </c>
      <c r="K307" s="126">
        <v>0</v>
      </c>
      <c r="L307" s="124">
        <v>0</v>
      </c>
      <c r="M307" s="126">
        <v>33923</v>
      </c>
      <c r="N307" s="124">
        <v>0</v>
      </c>
      <c r="O307" s="124">
        <v>0</v>
      </c>
      <c r="P307" s="124">
        <v>0</v>
      </c>
      <c r="Q307" s="124">
        <v>0</v>
      </c>
    </row>
    <row r="308" spans="1:17">
      <c r="A308" s="131">
        <v>44333</v>
      </c>
      <c r="B308" s="135" t="str">
        <f t="shared" si="14"/>
        <v>(月)</v>
      </c>
      <c r="C308" s="112">
        <f t="shared" si="13"/>
        <v>262951</v>
      </c>
      <c r="D308" s="113">
        <v>211465</v>
      </c>
      <c r="E308" s="113">
        <v>0</v>
      </c>
      <c r="F308" s="112">
        <v>0</v>
      </c>
      <c r="G308" s="113">
        <v>51486</v>
      </c>
      <c r="H308" s="112">
        <v>0</v>
      </c>
      <c r="I308" s="112">
        <v>0</v>
      </c>
      <c r="J308" s="126">
        <v>190558</v>
      </c>
      <c r="K308" s="126">
        <v>0</v>
      </c>
      <c r="L308" s="124">
        <v>0</v>
      </c>
      <c r="M308" s="126">
        <v>25378</v>
      </c>
      <c r="N308" s="124">
        <v>0</v>
      </c>
      <c r="O308" s="124">
        <v>0</v>
      </c>
      <c r="P308" s="124">
        <v>0</v>
      </c>
      <c r="Q308" s="124">
        <v>0</v>
      </c>
    </row>
    <row r="309" spans="1:17">
      <c r="A309" s="131">
        <v>44332</v>
      </c>
      <c r="B309" s="135" t="str">
        <f t="shared" si="14"/>
        <v>(日)</v>
      </c>
      <c r="C309" s="112">
        <f t="shared" si="13"/>
        <v>214358</v>
      </c>
      <c r="D309" s="113">
        <v>190180</v>
      </c>
      <c r="E309" s="113">
        <v>0</v>
      </c>
      <c r="F309" s="112">
        <v>0</v>
      </c>
      <c r="G309" s="113">
        <v>24178</v>
      </c>
      <c r="H309" s="112">
        <v>0</v>
      </c>
      <c r="I309" s="112">
        <v>0</v>
      </c>
      <c r="J309" s="126">
        <v>180580</v>
      </c>
      <c r="K309" s="126">
        <v>0</v>
      </c>
      <c r="L309" s="124">
        <v>0</v>
      </c>
      <c r="M309" s="126">
        <v>15315</v>
      </c>
      <c r="N309" s="124">
        <v>0</v>
      </c>
      <c r="O309" s="124">
        <v>0</v>
      </c>
      <c r="P309" s="124">
        <v>0</v>
      </c>
      <c r="Q309" s="124">
        <v>0</v>
      </c>
    </row>
    <row r="310" spans="1:17">
      <c r="A310" s="131">
        <v>44331</v>
      </c>
      <c r="B310" s="135" t="str">
        <f t="shared" si="14"/>
        <v>(土)</v>
      </c>
      <c r="C310" s="112">
        <f t="shared" si="13"/>
        <v>174188</v>
      </c>
      <c r="D310" s="113">
        <v>139579</v>
      </c>
      <c r="E310" s="113">
        <v>0</v>
      </c>
      <c r="F310" s="112">
        <v>0</v>
      </c>
      <c r="G310" s="113">
        <v>34609</v>
      </c>
      <c r="H310" s="112">
        <v>0</v>
      </c>
      <c r="I310" s="112">
        <v>0</v>
      </c>
      <c r="J310" s="126">
        <v>126234</v>
      </c>
      <c r="K310" s="126">
        <v>0</v>
      </c>
      <c r="L310" s="124">
        <v>0</v>
      </c>
      <c r="M310" s="126">
        <v>15898</v>
      </c>
      <c r="N310" s="124">
        <v>0</v>
      </c>
      <c r="O310" s="124">
        <v>0</v>
      </c>
      <c r="P310" s="124">
        <v>0</v>
      </c>
      <c r="Q310" s="124">
        <v>0</v>
      </c>
    </row>
    <row r="311" spans="1:17">
      <c r="A311" s="131">
        <v>44330</v>
      </c>
      <c r="B311" s="135" t="str">
        <f t="shared" si="14"/>
        <v>(金)</v>
      </c>
      <c r="C311" s="112">
        <f t="shared" si="13"/>
        <v>186121</v>
      </c>
      <c r="D311" s="113">
        <v>136163</v>
      </c>
      <c r="E311" s="113">
        <v>0</v>
      </c>
      <c r="F311" s="112">
        <v>0</v>
      </c>
      <c r="G311" s="113">
        <v>49958</v>
      </c>
      <c r="H311" s="112">
        <v>0</v>
      </c>
      <c r="I311" s="112">
        <v>0</v>
      </c>
      <c r="J311" s="126">
        <v>112825</v>
      </c>
      <c r="K311" s="126">
        <v>0</v>
      </c>
      <c r="L311" s="124">
        <v>0</v>
      </c>
      <c r="M311" s="126">
        <v>17962</v>
      </c>
      <c r="N311" s="124">
        <v>0</v>
      </c>
      <c r="O311" s="124">
        <v>0</v>
      </c>
      <c r="P311" s="124">
        <v>0</v>
      </c>
      <c r="Q311" s="124">
        <v>0</v>
      </c>
    </row>
    <row r="312" spans="1:17">
      <c r="A312" s="131">
        <v>44329</v>
      </c>
      <c r="B312" s="135" t="str">
        <f t="shared" si="14"/>
        <v>(木)</v>
      </c>
      <c r="C312" s="112">
        <f t="shared" si="13"/>
        <v>211030</v>
      </c>
      <c r="D312" s="113">
        <v>159635</v>
      </c>
      <c r="E312" s="113">
        <v>0</v>
      </c>
      <c r="F312" s="112">
        <v>0</v>
      </c>
      <c r="G312" s="113">
        <v>51395</v>
      </c>
      <c r="H312" s="112">
        <v>0</v>
      </c>
      <c r="I312" s="112">
        <v>0</v>
      </c>
      <c r="J312" s="126">
        <v>135619</v>
      </c>
      <c r="K312" s="126">
        <v>0</v>
      </c>
      <c r="L312" s="124">
        <v>0</v>
      </c>
      <c r="M312" s="126">
        <v>23908</v>
      </c>
      <c r="N312" s="124">
        <v>0</v>
      </c>
      <c r="O312" s="124">
        <v>0</v>
      </c>
      <c r="P312" s="124">
        <v>0</v>
      </c>
      <c r="Q312" s="124">
        <v>0</v>
      </c>
    </row>
    <row r="313" spans="1:17">
      <c r="A313" s="131">
        <v>44328</v>
      </c>
      <c r="B313" s="135" t="str">
        <f t="shared" si="14"/>
        <v>(水)</v>
      </c>
      <c r="C313" s="112">
        <f t="shared" si="13"/>
        <v>215677</v>
      </c>
      <c r="D313" s="113">
        <v>162968</v>
      </c>
      <c r="E313" s="113">
        <v>0</v>
      </c>
      <c r="F313" s="112">
        <v>0</v>
      </c>
      <c r="G313" s="113">
        <v>52709</v>
      </c>
      <c r="H313" s="112">
        <v>0</v>
      </c>
      <c r="I313" s="112">
        <v>0</v>
      </c>
      <c r="J313" s="126">
        <v>138427</v>
      </c>
      <c r="K313" s="126">
        <v>0</v>
      </c>
      <c r="L313" s="124">
        <v>0</v>
      </c>
      <c r="M313" s="126">
        <v>24973</v>
      </c>
      <c r="N313" s="124">
        <v>0</v>
      </c>
      <c r="O313" s="124">
        <v>0</v>
      </c>
      <c r="P313" s="124">
        <v>0</v>
      </c>
      <c r="Q313" s="124">
        <v>0</v>
      </c>
    </row>
    <row r="314" spans="1:17">
      <c r="A314" s="131">
        <v>44327</v>
      </c>
      <c r="B314" s="135" t="str">
        <f t="shared" si="14"/>
        <v>(火)</v>
      </c>
      <c r="C314" s="112">
        <f t="shared" si="13"/>
        <v>177305</v>
      </c>
      <c r="D314" s="113">
        <v>132955</v>
      </c>
      <c r="E314" s="113">
        <v>0</v>
      </c>
      <c r="F314" s="112">
        <v>0</v>
      </c>
      <c r="G314" s="113">
        <v>44350</v>
      </c>
      <c r="H314" s="112">
        <v>0</v>
      </c>
      <c r="I314" s="112">
        <v>0</v>
      </c>
      <c r="J314" s="126">
        <v>108951</v>
      </c>
      <c r="K314" s="126">
        <v>0</v>
      </c>
      <c r="L314" s="124">
        <v>0</v>
      </c>
      <c r="M314" s="126">
        <v>21005</v>
      </c>
      <c r="N314" s="124">
        <v>0</v>
      </c>
      <c r="O314" s="124">
        <v>0</v>
      </c>
      <c r="P314" s="124">
        <v>0</v>
      </c>
      <c r="Q314" s="124">
        <v>0</v>
      </c>
    </row>
    <row r="315" spans="1:17">
      <c r="A315" s="131">
        <v>44326</v>
      </c>
      <c r="B315" s="135" t="str">
        <f t="shared" si="14"/>
        <v>(月)</v>
      </c>
      <c r="C315" s="112">
        <f t="shared" si="13"/>
        <v>133933</v>
      </c>
      <c r="D315" s="113">
        <v>105585</v>
      </c>
      <c r="E315" s="113">
        <v>0</v>
      </c>
      <c r="F315" s="112">
        <v>0</v>
      </c>
      <c r="G315" s="113">
        <v>28348</v>
      </c>
      <c r="H315" s="112">
        <v>0</v>
      </c>
      <c r="I315" s="112">
        <v>0</v>
      </c>
      <c r="J315" s="126">
        <v>85221</v>
      </c>
      <c r="K315" s="126">
        <v>0</v>
      </c>
      <c r="L315" s="124">
        <v>0</v>
      </c>
      <c r="M315" s="126">
        <v>13211</v>
      </c>
      <c r="N315" s="124">
        <v>0</v>
      </c>
      <c r="O315" s="124">
        <v>0</v>
      </c>
      <c r="P315" s="124">
        <v>0</v>
      </c>
      <c r="Q315" s="124">
        <v>0</v>
      </c>
    </row>
    <row r="316" spans="1:17">
      <c r="A316" s="131">
        <v>44325</v>
      </c>
      <c r="B316" s="135" t="str">
        <f t="shared" si="14"/>
        <v>(日)</v>
      </c>
      <c r="C316" s="112">
        <f t="shared" si="13"/>
        <v>84037</v>
      </c>
      <c r="D316" s="113">
        <v>75848</v>
      </c>
      <c r="E316" s="113">
        <v>0</v>
      </c>
      <c r="F316" s="112">
        <v>0</v>
      </c>
      <c r="G316" s="113">
        <v>8189</v>
      </c>
      <c r="H316" s="112">
        <v>0</v>
      </c>
      <c r="I316" s="112">
        <v>0</v>
      </c>
      <c r="J316" s="126">
        <v>67420</v>
      </c>
      <c r="K316" s="126">
        <v>0</v>
      </c>
      <c r="L316" s="124">
        <v>0</v>
      </c>
      <c r="M316" s="126">
        <v>5817</v>
      </c>
      <c r="N316" s="124">
        <v>0</v>
      </c>
      <c r="O316" s="124">
        <v>0</v>
      </c>
      <c r="P316" s="124">
        <v>0</v>
      </c>
      <c r="Q316" s="124">
        <v>0</v>
      </c>
    </row>
    <row r="317" spans="1:17">
      <c r="A317" s="131">
        <v>44324</v>
      </c>
      <c r="B317" s="135" t="str">
        <f t="shared" si="14"/>
        <v>(土)</v>
      </c>
      <c r="C317" s="112">
        <f t="shared" si="13"/>
        <v>70504</v>
      </c>
      <c r="D317" s="113">
        <v>62865</v>
      </c>
      <c r="E317" s="113">
        <v>0</v>
      </c>
      <c r="F317" s="112">
        <v>0</v>
      </c>
      <c r="G317" s="113">
        <v>7639</v>
      </c>
      <c r="H317" s="112">
        <v>0</v>
      </c>
      <c r="I317" s="112">
        <v>0</v>
      </c>
      <c r="J317" s="126">
        <v>49689</v>
      </c>
      <c r="K317" s="126">
        <v>0</v>
      </c>
      <c r="L317" s="124">
        <v>0</v>
      </c>
      <c r="M317" s="126">
        <v>3911</v>
      </c>
      <c r="N317" s="124">
        <v>0</v>
      </c>
      <c r="O317" s="124">
        <v>0</v>
      </c>
      <c r="P317" s="124">
        <v>0</v>
      </c>
      <c r="Q317" s="124">
        <v>0</v>
      </c>
    </row>
    <row r="318" spans="1:17">
      <c r="A318" s="131">
        <v>44323</v>
      </c>
      <c r="B318" s="135" t="str">
        <f t="shared" si="14"/>
        <v>(金)</v>
      </c>
      <c r="C318" s="112">
        <f t="shared" ref="C318:C343" si="15">SUM(D318:I318)</f>
        <v>61871</v>
      </c>
      <c r="D318" s="113">
        <v>50331</v>
      </c>
      <c r="E318" s="113">
        <v>0</v>
      </c>
      <c r="F318" s="112">
        <v>0</v>
      </c>
      <c r="G318" s="113">
        <v>11540</v>
      </c>
      <c r="H318" s="112">
        <v>0</v>
      </c>
      <c r="I318" s="112">
        <v>0</v>
      </c>
      <c r="J318" s="126">
        <v>32035</v>
      </c>
      <c r="K318" s="126">
        <v>0</v>
      </c>
      <c r="L318" s="124">
        <v>0</v>
      </c>
      <c r="M318" s="126">
        <v>4467</v>
      </c>
      <c r="N318" s="124">
        <v>0</v>
      </c>
      <c r="O318" s="124">
        <v>0</v>
      </c>
      <c r="P318" s="124">
        <v>0</v>
      </c>
      <c r="Q318" s="124">
        <v>0</v>
      </c>
    </row>
    <row r="319" spans="1:17">
      <c r="A319" s="131">
        <v>44322</v>
      </c>
      <c r="B319" s="135" t="str">
        <f t="shared" si="14"/>
        <v>(木)</v>
      </c>
      <c r="C319" s="112">
        <f t="shared" si="15"/>
        <v>56617</v>
      </c>
      <c r="D319" s="113">
        <v>47526</v>
      </c>
      <c r="E319" s="113">
        <v>0</v>
      </c>
      <c r="F319" s="112">
        <v>0</v>
      </c>
      <c r="G319" s="113">
        <v>9091</v>
      </c>
      <c r="H319" s="112">
        <v>0</v>
      </c>
      <c r="I319" s="112">
        <v>0</v>
      </c>
      <c r="J319" s="126">
        <v>33503</v>
      </c>
      <c r="K319" s="126">
        <v>0</v>
      </c>
      <c r="L319" s="124">
        <v>0</v>
      </c>
      <c r="M319" s="126">
        <v>4912</v>
      </c>
      <c r="N319" s="124">
        <v>0</v>
      </c>
      <c r="O319" s="124">
        <v>0</v>
      </c>
      <c r="P319" s="124">
        <v>0</v>
      </c>
      <c r="Q319" s="124">
        <v>0</v>
      </c>
    </row>
    <row r="320" spans="1:17">
      <c r="A320" s="131">
        <v>44321</v>
      </c>
      <c r="B320" s="135" t="str">
        <f t="shared" si="14"/>
        <v>(水)</v>
      </c>
      <c r="C320" s="112">
        <f t="shared" si="15"/>
        <v>10757</v>
      </c>
      <c r="D320" s="113">
        <v>9857</v>
      </c>
      <c r="E320" s="113">
        <v>0</v>
      </c>
      <c r="F320" s="112">
        <v>0</v>
      </c>
      <c r="G320" s="113">
        <v>900</v>
      </c>
      <c r="H320" s="112">
        <v>0</v>
      </c>
      <c r="I320" s="112">
        <v>0</v>
      </c>
      <c r="J320" s="126">
        <v>8190</v>
      </c>
      <c r="K320" s="126">
        <v>0</v>
      </c>
      <c r="L320" s="124">
        <v>0</v>
      </c>
      <c r="M320" s="126">
        <v>674</v>
      </c>
      <c r="N320" s="124">
        <v>0</v>
      </c>
      <c r="O320" s="124">
        <v>0</v>
      </c>
      <c r="P320" s="124">
        <v>0</v>
      </c>
      <c r="Q320" s="124">
        <v>0</v>
      </c>
    </row>
    <row r="321" spans="1:17">
      <c r="A321" s="131">
        <v>44320</v>
      </c>
      <c r="B321" s="135" t="str">
        <f t="shared" si="14"/>
        <v>(火)</v>
      </c>
      <c r="C321" s="112">
        <f t="shared" si="15"/>
        <v>9202</v>
      </c>
      <c r="D321" s="113">
        <v>8506</v>
      </c>
      <c r="E321" s="113">
        <v>0</v>
      </c>
      <c r="F321" s="112">
        <v>0</v>
      </c>
      <c r="G321" s="113">
        <v>696</v>
      </c>
      <c r="H321" s="112">
        <v>0</v>
      </c>
      <c r="I321" s="112">
        <v>0</v>
      </c>
      <c r="J321" s="126">
        <v>6786</v>
      </c>
      <c r="K321" s="126">
        <v>0</v>
      </c>
      <c r="L321" s="124">
        <v>0</v>
      </c>
      <c r="M321" s="126">
        <v>478</v>
      </c>
      <c r="N321" s="124">
        <v>0</v>
      </c>
      <c r="O321" s="124">
        <v>0</v>
      </c>
      <c r="P321" s="124">
        <v>0</v>
      </c>
      <c r="Q321" s="124">
        <v>0</v>
      </c>
    </row>
    <row r="322" spans="1:17">
      <c r="A322" s="131">
        <v>44319</v>
      </c>
      <c r="B322" s="135" t="str">
        <f t="shared" si="14"/>
        <v>(月)</v>
      </c>
      <c r="C322" s="112">
        <f t="shared" si="15"/>
        <v>8235</v>
      </c>
      <c r="D322" s="113">
        <v>7445</v>
      </c>
      <c r="E322" s="113">
        <v>0</v>
      </c>
      <c r="F322" s="112">
        <v>0</v>
      </c>
      <c r="G322" s="113">
        <v>790</v>
      </c>
      <c r="H322" s="112">
        <v>0</v>
      </c>
      <c r="I322" s="112">
        <v>0</v>
      </c>
      <c r="J322" s="126">
        <v>5699</v>
      </c>
      <c r="K322" s="126">
        <v>0</v>
      </c>
      <c r="L322" s="124">
        <v>0</v>
      </c>
      <c r="M322" s="126">
        <v>694</v>
      </c>
      <c r="N322" s="124">
        <v>0</v>
      </c>
      <c r="O322" s="124">
        <v>0</v>
      </c>
      <c r="P322" s="124">
        <v>0</v>
      </c>
      <c r="Q322" s="124">
        <v>0</v>
      </c>
    </row>
    <row r="323" spans="1:17">
      <c r="A323" s="131">
        <v>44318</v>
      </c>
      <c r="B323" s="135" t="str">
        <f t="shared" si="14"/>
        <v>(日)</v>
      </c>
      <c r="C323" s="112">
        <f t="shared" si="15"/>
        <v>27292</v>
      </c>
      <c r="D323" s="113">
        <v>27292</v>
      </c>
      <c r="E323" s="113">
        <v>0</v>
      </c>
      <c r="F323" s="112">
        <v>0</v>
      </c>
      <c r="G323" s="113">
        <v>0</v>
      </c>
      <c r="H323" s="112">
        <v>0</v>
      </c>
      <c r="I323" s="112">
        <v>0</v>
      </c>
      <c r="J323" s="126">
        <v>20811</v>
      </c>
      <c r="K323" s="126">
        <v>0</v>
      </c>
      <c r="L323" s="124">
        <v>0</v>
      </c>
      <c r="M323" s="126">
        <v>0</v>
      </c>
      <c r="N323" s="124">
        <v>0</v>
      </c>
      <c r="O323" s="124">
        <v>0</v>
      </c>
      <c r="P323" s="124">
        <v>0</v>
      </c>
      <c r="Q323" s="124">
        <v>0</v>
      </c>
    </row>
    <row r="324" spans="1:17">
      <c r="A324" s="131">
        <v>44317</v>
      </c>
      <c r="B324" s="135" t="str">
        <f t="shared" si="14"/>
        <v>(土)</v>
      </c>
      <c r="C324" s="112">
        <f t="shared" si="15"/>
        <v>40138</v>
      </c>
      <c r="D324" s="113">
        <v>40138</v>
      </c>
      <c r="E324" s="113">
        <v>0</v>
      </c>
      <c r="F324" s="112">
        <v>0</v>
      </c>
      <c r="G324" s="113">
        <v>0</v>
      </c>
      <c r="H324" s="112">
        <v>0</v>
      </c>
      <c r="I324" s="112">
        <v>0</v>
      </c>
      <c r="J324" s="126">
        <v>21835</v>
      </c>
      <c r="K324" s="126">
        <v>0</v>
      </c>
      <c r="L324" s="124">
        <v>0</v>
      </c>
      <c r="M324" s="126">
        <v>0</v>
      </c>
      <c r="N324" s="124">
        <v>0</v>
      </c>
      <c r="O324" s="124">
        <v>0</v>
      </c>
      <c r="P324" s="124">
        <v>0</v>
      </c>
      <c r="Q324" s="124">
        <v>0</v>
      </c>
    </row>
    <row r="325" spans="1:17">
      <c r="A325" s="131">
        <v>44316</v>
      </c>
      <c r="B325" s="135" t="str">
        <f t="shared" si="14"/>
        <v>(金)</v>
      </c>
      <c r="C325" s="112">
        <f t="shared" si="15"/>
        <v>60329</v>
      </c>
      <c r="D325" s="113">
        <v>60329</v>
      </c>
      <c r="E325" s="113">
        <v>0</v>
      </c>
      <c r="F325" s="112">
        <v>0</v>
      </c>
      <c r="G325" s="113">
        <v>0</v>
      </c>
      <c r="H325" s="112">
        <v>0</v>
      </c>
      <c r="I325" s="112">
        <v>0</v>
      </c>
      <c r="J325" s="126">
        <v>26407</v>
      </c>
      <c r="K325" s="126">
        <v>0</v>
      </c>
      <c r="L325" s="124">
        <v>0</v>
      </c>
      <c r="M325" s="126">
        <v>0</v>
      </c>
      <c r="N325" s="124">
        <v>0</v>
      </c>
      <c r="O325" s="124">
        <v>0</v>
      </c>
      <c r="P325" s="124">
        <v>0</v>
      </c>
      <c r="Q325" s="124">
        <v>0</v>
      </c>
    </row>
    <row r="326" spans="1:17">
      <c r="A326" s="131">
        <v>44315</v>
      </c>
      <c r="B326" s="135" t="str">
        <f t="shared" si="14"/>
        <v>(木)</v>
      </c>
      <c r="C326" s="112">
        <f t="shared" si="15"/>
        <v>20169</v>
      </c>
      <c r="D326" s="113">
        <v>20169</v>
      </c>
      <c r="E326" s="113">
        <v>0</v>
      </c>
      <c r="F326" s="112">
        <v>0</v>
      </c>
      <c r="G326" s="113">
        <v>0</v>
      </c>
      <c r="H326" s="112">
        <v>0</v>
      </c>
      <c r="I326" s="112">
        <v>0</v>
      </c>
      <c r="J326" s="126">
        <v>12789</v>
      </c>
      <c r="K326" s="126">
        <v>0</v>
      </c>
      <c r="L326" s="124">
        <v>0</v>
      </c>
      <c r="M326" s="126">
        <v>0</v>
      </c>
      <c r="N326" s="124">
        <v>0</v>
      </c>
      <c r="O326" s="124">
        <v>0</v>
      </c>
      <c r="P326" s="124">
        <v>0</v>
      </c>
      <c r="Q326" s="124">
        <v>0</v>
      </c>
    </row>
    <row r="327" spans="1:17">
      <c r="A327" s="131">
        <v>44314</v>
      </c>
      <c r="B327" s="135" t="str">
        <f t="shared" ref="B327:B382" si="16">"(" &amp; TEXT(A327,"aaa") &amp; ")"</f>
        <v>(水)</v>
      </c>
      <c r="C327" s="112">
        <f t="shared" si="15"/>
        <v>79865</v>
      </c>
      <c r="D327" s="113">
        <v>79865</v>
      </c>
      <c r="E327" s="113">
        <v>0</v>
      </c>
      <c r="F327" s="112">
        <v>0</v>
      </c>
      <c r="G327" s="113">
        <v>0</v>
      </c>
      <c r="H327" s="112">
        <v>0</v>
      </c>
      <c r="I327" s="112">
        <v>0</v>
      </c>
      <c r="J327" s="126">
        <v>36216</v>
      </c>
      <c r="K327" s="126">
        <v>0</v>
      </c>
      <c r="L327" s="124">
        <v>0</v>
      </c>
      <c r="M327" s="126">
        <v>0</v>
      </c>
      <c r="N327" s="124">
        <v>0</v>
      </c>
      <c r="O327" s="124">
        <v>0</v>
      </c>
      <c r="P327" s="124">
        <v>0</v>
      </c>
      <c r="Q327" s="124">
        <v>0</v>
      </c>
    </row>
    <row r="328" spans="1:17">
      <c r="A328" s="131">
        <v>44313</v>
      </c>
      <c r="B328" s="135" t="str">
        <f t="shared" si="16"/>
        <v>(火)</v>
      </c>
      <c r="C328" s="112">
        <f t="shared" si="15"/>
        <v>73604</v>
      </c>
      <c r="D328" s="113">
        <v>73604</v>
      </c>
      <c r="E328" s="113">
        <v>0</v>
      </c>
      <c r="F328" s="112">
        <v>0</v>
      </c>
      <c r="G328" s="113">
        <v>0</v>
      </c>
      <c r="H328" s="112">
        <v>0</v>
      </c>
      <c r="I328" s="112">
        <v>0</v>
      </c>
      <c r="J328" s="126">
        <v>36133</v>
      </c>
      <c r="K328" s="126">
        <v>0</v>
      </c>
      <c r="L328" s="124">
        <v>0</v>
      </c>
      <c r="M328" s="126">
        <v>0</v>
      </c>
      <c r="N328" s="124">
        <v>0</v>
      </c>
      <c r="O328" s="124">
        <v>0</v>
      </c>
      <c r="P328" s="124">
        <v>0</v>
      </c>
      <c r="Q328" s="124">
        <v>0</v>
      </c>
    </row>
    <row r="329" spans="1:17">
      <c r="A329" s="131">
        <v>44312</v>
      </c>
      <c r="B329" s="135" t="str">
        <f t="shared" si="16"/>
        <v>(月)</v>
      </c>
      <c r="C329" s="112">
        <f t="shared" si="15"/>
        <v>55172</v>
      </c>
      <c r="D329" s="113">
        <v>55172</v>
      </c>
      <c r="E329" s="113">
        <v>0</v>
      </c>
      <c r="F329" s="112">
        <v>0</v>
      </c>
      <c r="G329" s="113">
        <v>0</v>
      </c>
      <c r="H329" s="112">
        <v>0</v>
      </c>
      <c r="I329" s="112">
        <v>0</v>
      </c>
      <c r="J329" s="126">
        <v>26697</v>
      </c>
      <c r="K329" s="126">
        <v>0</v>
      </c>
      <c r="L329" s="124">
        <v>0</v>
      </c>
      <c r="M329" s="126">
        <v>0</v>
      </c>
      <c r="N329" s="124">
        <v>0</v>
      </c>
      <c r="O329" s="124">
        <v>0</v>
      </c>
      <c r="P329" s="124">
        <v>0</v>
      </c>
      <c r="Q329" s="124">
        <v>0</v>
      </c>
    </row>
    <row r="330" spans="1:17">
      <c r="A330" s="131">
        <v>44311</v>
      </c>
      <c r="B330" s="135" t="str">
        <f t="shared" si="16"/>
        <v>(日)</v>
      </c>
      <c r="C330" s="112">
        <f t="shared" si="15"/>
        <v>25460</v>
      </c>
      <c r="D330" s="113">
        <v>25460</v>
      </c>
      <c r="E330" s="113">
        <v>0</v>
      </c>
      <c r="F330" s="112">
        <v>0</v>
      </c>
      <c r="G330" s="113">
        <v>0</v>
      </c>
      <c r="H330" s="112">
        <v>0</v>
      </c>
      <c r="I330" s="112">
        <v>0</v>
      </c>
      <c r="J330" s="126">
        <v>15769</v>
      </c>
      <c r="K330" s="126">
        <v>0</v>
      </c>
      <c r="L330" s="124">
        <v>0</v>
      </c>
      <c r="M330" s="126">
        <v>0</v>
      </c>
      <c r="N330" s="124">
        <v>0</v>
      </c>
      <c r="O330" s="124">
        <v>0</v>
      </c>
      <c r="P330" s="124">
        <v>0</v>
      </c>
      <c r="Q330" s="124">
        <v>0</v>
      </c>
    </row>
    <row r="331" spans="1:17">
      <c r="A331" s="131">
        <v>44310</v>
      </c>
      <c r="B331" s="135" t="str">
        <f t="shared" si="16"/>
        <v>(土)</v>
      </c>
      <c r="C331" s="112">
        <f t="shared" si="15"/>
        <v>35104</v>
      </c>
      <c r="D331" s="113">
        <v>35104</v>
      </c>
      <c r="E331" s="113">
        <v>0</v>
      </c>
      <c r="F331" s="112">
        <v>0</v>
      </c>
      <c r="G331" s="113">
        <v>0</v>
      </c>
      <c r="H331" s="112">
        <v>0</v>
      </c>
      <c r="I331" s="112">
        <v>0</v>
      </c>
      <c r="J331" s="126">
        <v>16497</v>
      </c>
      <c r="K331" s="126">
        <v>0</v>
      </c>
      <c r="L331" s="124">
        <v>0</v>
      </c>
      <c r="M331" s="126">
        <v>0</v>
      </c>
      <c r="N331" s="124">
        <v>0</v>
      </c>
      <c r="O331" s="124">
        <v>0</v>
      </c>
      <c r="P331" s="124">
        <v>0</v>
      </c>
      <c r="Q331" s="124">
        <v>0</v>
      </c>
    </row>
    <row r="332" spans="1:17">
      <c r="A332" s="131">
        <v>44309</v>
      </c>
      <c r="B332" s="135" t="str">
        <f t="shared" si="16"/>
        <v>(金)</v>
      </c>
      <c r="C332" s="112">
        <f t="shared" si="15"/>
        <v>50757</v>
      </c>
      <c r="D332" s="113">
        <v>50757</v>
      </c>
      <c r="E332" s="113">
        <v>0</v>
      </c>
      <c r="F332" s="112">
        <v>0</v>
      </c>
      <c r="G332" s="113">
        <v>0</v>
      </c>
      <c r="H332" s="112">
        <v>0</v>
      </c>
      <c r="I332" s="112">
        <v>0</v>
      </c>
      <c r="J332" s="126">
        <v>18334</v>
      </c>
      <c r="K332" s="126">
        <v>0</v>
      </c>
      <c r="L332" s="124">
        <v>0</v>
      </c>
      <c r="M332" s="126">
        <v>0</v>
      </c>
      <c r="N332" s="124">
        <v>0</v>
      </c>
      <c r="O332" s="124">
        <v>0</v>
      </c>
      <c r="P332" s="124">
        <v>0</v>
      </c>
      <c r="Q332" s="124">
        <v>0</v>
      </c>
    </row>
    <row r="333" spans="1:17">
      <c r="A333" s="131">
        <v>44308</v>
      </c>
      <c r="B333" s="135" t="str">
        <f t="shared" si="16"/>
        <v>(木)</v>
      </c>
      <c r="C333" s="112">
        <f t="shared" si="15"/>
        <v>54144</v>
      </c>
      <c r="D333" s="113">
        <v>54144</v>
      </c>
      <c r="E333" s="113">
        <v>0</v>
      </c>
      <c r="F333" s="112">
        <v>0</v>
      </c>
      <c r="G333" s="113">
        <v>0</v>
      </c>
      <c r="H333" s="112">
        <v>0</v>
      </c>
      <c r="I333" s="112">
        <v>0</v>
      </c>
      <c r="J333" s="126">
        <v>24708</v>
      </c>
      <c r="K333" s="126">
        <v>0</v>
      </c>
      <c r="L333" s="124">
        <v>0</v>
      </c>
      <c r="M333" s="126">
        <v>0</v>
      </c>
      <c r="N333" s="124">
        <v>0</v>
      </c>
      <c r="O333" s="124">
        <v>0</v>
      </c>
      <c r="P333" s="124">
        <v>0</v>
      </c>
      <c r="Q333" s="124">
        <v>0</v>
      </c>
    </row>
    <row r="334" spans="1:17">
      <c r="A334" s="131">
        <v>44307</v>
      </c>
      <c r="B334" s="135" t="str">
        <f t="shared" si="16"/>
        <v>(水)</v>
      </c>
      <c r="C334" s="112">
        <f t="shared" si="15"/>
        <v>56215</v>
      </c>
      <c r="D334" s="113">
        <v>56215</v>
      </c>
      <c r="E334" s="113">
        <v>0</v>
      </c>
      <c r="F334" s="112">
        <v>0</v>
      </c>
      <c r="G334" s="113">
        <v>0</v>
      </c>
      <c r="H334" s="112">
        <v>0</v>
      </c>
      <c r="I334" s="112">
        <v>0</v>
      </c>
      <c r="J334" s="126">
        <v>25881</v>
      </c>
      <c r="K334" s="126">
        <v>0</v>
      </c>
      <c r="L334" s="124">
        <v>0</v>
      </c>
      <c r="M334" s="126">
        <v>0</v>
      </c>
      <c r="N334" s="124">
        <v>0</v>
      </c>
      <c r="O334" s="124">
        <v>0</v>
      </c>
      <c r="P334" s="124">
        <v>0</v>
      </c>
      <c r="Q334" s="124">
        <v>0</v>
      </c>
    </row>
    <row r="335" spans="1:17">
      <c r="A335" s="131">
        <v>44306</v>
      </c>
      <c r="B335" s="135" t="str">
        <f t="shared" si="16"/>
        <v>(火)</v>
      </c>
      <c r="C335" s="112">
        <f t="shared" si="15"/>
        <v>47254</v>
      </c>
      <c r="D335" s="113">
        <v>47254</v>
      </c>
      <c r="E335" s="113">
        <v>0</v>
      </c>
      <c r="F335" s="112">
        <v>0</v>
      </c>
      <c r="G335" s="113">
        <v>0</v>
      </c>
      <c r="H335" s="112">
        <v>0</v>
      </c>
      <c r="I335" s="112">
        <v>0</v>
      </c>
      <c r="J335" s="126">
        <v>21743</v>
      </c>
      <c r="K335" s="126">
        <v>0</v>
      </c>
      <c r="L335" s="124">
        <v>0</v>
      </c>
      <c r="M335" s="126">
        <v>0</v>
      </c>
      <c r="N335" s="124">
        <v>0</v>
      </c>
      <c r="O335" s="124">
        <v>0</v>
      </c>
      <c r="P335" s="124">
        <v>0</v>
      </c>
      <c r="Q335" s="124">
        <v>0</v>
      </c>
    </row>
    <row r="336" spans="1:17">
      <c r="A336" s="131">
        <v>44305</v>
      </c>
      <c r="B336" s="135" t="str">
        <f t="shared" si="16"/>
        <v>(月)</v>
      </c>
      <c r="C336" s="112">
        <f t="shared" si="15"/>
        <v>30541</v>
      </c>
      <c r="D336" s="113">
        <v>30541</v>
      </c>
      <c r="E336" s="113">
        <v>0</v>
      </c>
      <c r="F336" s="112">
        <v>0</v>
      </c>
      <c r="G336" s="113">
        <v>0</v>
      </c>
      <c r="H336" s="112">
        <v>0</v>
      </c>
      <c r="I336" s="112">
        <v>0</v>
      </c>
      <c r="J336" s="126">
        <v>13482</v>
      </c>
      <c r="K336" s="126">
        <v>0</v>
      </c>
      <c r="L336" s="124">
        <v>0</v>
      </c>
      <c r="M336" s="126">
        <v>0</v>
      </c>
      <c r="N336" s="124">
        <v>0</v>
      </c>
      <c r="O336" s="124">
        <v>0</v>
      </c>
      <c r="P336" s="124">
        <v>0</v>
      </c>
      <c r="Q336" s="124">
        <v>0</v>
      </c>
    </row>
    <row r="337" spans="1:17">
      <c r="A337" s="131">
        <v>44304</v>
      </c>
      <c r="B337" s="135" t="str">
        <f t="shared" si="16"/>
        <v>(日)</v>
      </c>
      <c r="C337" s="112">
        <f t="shared" si="15"/>
        <v>8380</v>
      </c>
      <c r="D337" s="113">
        <v>8380</v>
      </c>
      <c r="E337" s="113">
        <v>0</v>
      </c>
      <c r="F337" s="112">
        <v>0</v>
      </c>
      <c r="G337" s="113">
        <v>0</v>
      </c>
      <c r="H337" s="112">
        <v>0</v>
      </c>
      <c r="I337" s="112">
        <v>0</v>
      </c>
      <c r="J337" s="126">
        <v>5811</v>
      </c>
      <c r="K337" s="126">
        <v>0</v>
      </c>
      <c r="L337" s="124">
        <v>0</v>
      </c>
      <c r="M337" s="126">
        <v>0</v>
      </c>
      <c r="N337" s="124">
        <v>0</v>
      </c>
      <c r="O337" s="124">
        <v>0</v>
      </c>
      <c r="P337" s="124">
        <v>0</v>
      </c>
      <c r="Q337" s="124">
        <v>0</v>
      </c>
    </row>
    <row r="338" spans="1:17">
      <c r="A338" s="131">
        <v>44303</v>
      </c>
      <c r="B338" s="135" t="str">
        <f t="shared" si="16"/>
        <v>(土)</v>
      </c>
      <c r="C338" s="112">
        <f t="shared" si="15"/>
        <v>7653</v>
      </c>
      <c r="D338" s="113">
        <v>7653</v>
      </c>
      <c r="E338" s="113">
        <v>0</v>
      </c>
      <c r="F338" s="112">
        <v>0</v>
      </c>
      <c r="G338" s="113">
        <v>0</v>
      </c>
      <c r="H338" s="112">
        <v>0</v>
      </c>
      <c r="I338" s="112">
        <v>0</v>
      </c>
      <c r="J338" s="126">
        <v>3747</v>
      </c>
      <c r="K338" s="126">
        <v>0</v>
      </c>
      <c r="L338" s="124">
        <v>0</v>
      </c>
      <c r="M338" s="126">
        <v>0</v>
      </c>
      <c r="N338" s="124">
        <v>0</v>
      </c>
      <c r="O338" s="124">
        <v>0</v>
      </c>
      <c r="P338" s="124">
        <v>0</v>
      </c>
      <c r="Q338" s="124">
        <v>0</v>
      </c>
    </row>
    <row r="339" spans="1:17">
      <c r="A339" s="131">
        <v>44302</v>
      </c>
      <c r="B339" s="135" t="str">
        <f t="shared" si="16"/>
        <v>(金)</v>
      </c>
      <c r="C339" s="112">
        <f t="shared" si="15"/>
        <v>10649</v>
      </c>
      <c r="D339" s="113">
        <v>10649</v>
      </c>
      <c r="E339" s="113">
        <v>0</v>
      </c>
      <c r="F339" s="112">
        <v>0</v>
      </c>
      <c r="G339" s="113">
        <v>0</v>
      </c>
      <c r="H339" s="112">
        <v>0</v>
      </c>
      <c r="I339" s="112">
        <v>0</v>
      </c>
      <c r="J339" s="126">
        <v>3522</v>
      </c>
      <c r="K339" s="126">
        <v>0</v>
      </c>
      <c r="L339" s="124">
        <v>0</v>
      </c>
      <c r="M339" s="126">
        <v>0</v>
      </c>
      <c r="N339" s="124">
        <v>0</v>
      </c>
      <c r="O339" s="124">
        <v>0</v>
      </c>
      <c r="P339" s="124">
        <v>0</v>
      </c>
      <c r="Q339" s="124">
        <v>0</v>
      </c>
    </row>
    <row r="340" spans="1:17">
      <c r="A340" s="131">
        <v>44301</v>
      </c>
      <c r="B340" s="135" t="str">
        <f t="shared" si="16"/>
        <v>(木)</v>
      </c>
      <c r="C340" s="112">
        <f t="shared" si="15"/>
        <v>8807</v>
      </c>
      <c r="D340" s="113">
        <v>8807</v>
      </c>
      <c r="E340" s="113">
        <v>0</v>
      </c>
      <c r="F340" s="112">
        <v>0</v>
      </c>
      <c r="G340" s="113">
        <v>0</v>
      </c>
      <c r="H340" s="112">
        <v>0</v>
      </c>
      <c r="I340" s="112">
        <v>0</v>
      </c>
      <c r="J340" s="126">
        <v>4152</v>
      </c>
      <c r="K340" s="126">
        <v>0</v>
      </c>
      <c r="L340" s="124">
        <v>0</v>
      </c>
      <c r="M340" s="126">
        <v>0</v>
      </c>
      <c r="N340" s="124">
        <v>0</v>
      </c>
      <c r="O340" s="124">
        <v>0</v>
      </c>
      <c r="P340" s="124">
        <v>0</v>
      </c>
      <c r="Q340" s="124">
        <v>0</v>
      </c>
    </row>
    <row r="341" spans="1:17">
      <c r="A341" s="131">
        <v>44300</v>
      </c>
      <c r="B341" s="135" t="str">
        <f t="shared" si="16"/>
        <v>(水)</v>
      </c>
      <c r="C341" s="112">
        <f t="shared" si="15"/>
        <v>5279</v>
      </c>
      <c r="D341" s="113">
        <v>5279</v>
      </c>
      <c r="E341" s="113">
        <v>0</v>
      </c>
      <c r="F341" s="112">
        <v>0</v>
      </c>
      <c r="G341" s="113">
        <v>0</v>
      </c>
      <c r="H341" s="112">
        <v>0</v>
      </c>
      <c r="I341" s="112">
        <v>0</v>
      </c>
      <c r="J341" s="126">
        <v>3106</v>
      </c>
      <c r="K341" s="126">
        <v>0</v>
      </c>
      <c r="L341" s="124">
        <v>0</v>
      </c>
      <c r="M341" s="126">
        <v>0</v>
      </c>
      <c r="N341" s="124">
        <v>0</v>
      </c>
      <c r="O341" s="124">
        <v>0</v>
      </c>
      <c r="P341" s="124">
        <v>0</v>
      </c>
      <c r="Q341" s="124">
        <v>0</v>
      </c>
    </row>
    <row r="342" spans="1:17">
      <c r="A342" s="131">
        <v>44299</v>
      </c>
      <c r="B342" s="135" t="str">
        <f t="shared" si="16"/>
        <v>(火)</v>
      </c>
      <c r="C342" s="112">
        <f t="shared" si="15"/>
        <v>4304</v>
      </c>
      <c r="D342" s="113">
        <v>4304</v>
      </c>
      <c r="E342" s="113">
        <v>0</v>
      </c>
      <c r="F342" s="112">
        <v>0</v>
      </c>
      <c r="G342" s="113">
        <v>0</v>
      </c>
      <c r="H342" s="112">
        <v>0</v>
      </c>
      <c r="I342" s="112">
        <v>0</v>
      </c>
      <c r="J342" s="126">
        <v>2657</v>
      </c>
      <c r="K342" s="126">
        <v>0</v>
      </c>
      <c r="L342" s="124">
        <v>0</v>
      </c>
      <c r="M342" s="126">
        <v>0</v>
      </c>
      <c r="N342" s="124">
        <v>0</v>
      </c>
      <c r="O342" s="124">
        <v>0</v>
      </c>
      <c r="P342" s="124">
        <v>0</v>
      </c>
      <c r="Q342" s="124">
        <v>0</v>
      </c>
    </row>
    <row r="343" spans="1:17">
      <c r="A343" s="131">
        <v>44298</v>
      </c>
      <c r="B343" s="135" t="str">
        <f t="shared" si="16"/>
        <v>(月)</v>
      </c>
      <c r="C343" s="112">
        <f t="shared" si="15"/>
        <v>4687</v>
      </c>
      <c r="D343" s="114">
        <v>4687</v>
      </c>
      <c r="E343" s="114">
        <v>0</v>
      </c>
      <c r="F343" s="112">
        <v>0</v>
      </c>
      <c r="G343" s="114">
        <v>0</v>
      </c>
      <c r="H343" s="112">
        <v>0</v>
      </c>
      <c r="I343" s="112">
        <v>0</v>
      </c>
      <c r="J343" s="127">
        <v>3196</v>
      </c>
      <c r="K343" s="127">
        <v>0</v>
      </c>
      <c r="L343" s="124">
        <v>0</v>
      </c>
      <c r="M343" s="127">
        <v>0</v>
      </c>
      <c r="N343" s="124">
        <v>0</v>
      </c>
      <c r="O343" s="124">
        <v>0</v>
      </c>
      <c r="P343" s="124">
        <v>0</v>
      </c>
      <c r="Q343" s="124">
        <v>0</v>
      </c>
    </row>
    <row r="344" spans="1:17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</row>
    <row r="345" spans="1:17">
      <c r="A345" s="75" t="s">
        <v>324</v>
      </c>
      <c r="B345" s="75"/>
    </row>
    <row r="346" spans="1:17">
      <c r="A346" s="77"/>
    </row>
  </sheetData>
  <mergeCells count="11">
    <mergeCell ref="P3:Q3"/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75" t="s">
        <v>295</v>
      </c>
      <c r="B3" s="170" t="s">
        <v>296</v>
      </c>
      <c r="C3" s="169" t="s">
        <v>297</v>
      </c>
      <c r="D3" s="169" t="s">
        <v>298</v>
      </c>
      <c r="E3" s="174"/>
      <c r="F3" s="169" t="s">
        <v>299</v>
      </c>
      <c r="G3" s="174"/>
      <c r="H3" s="73"/>
      <c r="I3" s="73"/>
    </row>
    <row r="4" spans="1:9">
      <c r="A4" s="174"/>
      <c r="B4" s="176"/>
      <c r="C4" s="174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8" t="s">
        <v>286</v>
      </c>
      <c r="B5" s="174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6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（３月９日公表時点）</v>
      </c>
    </row>
    <row r="3" spans="1:9">
      <c r="A3" s="177" t="s">
        <v>329</v>
      </c>
      <c r="B3" s="170" t="s">
        <v>296</v>
      </c>
      <c r="C3" s="170" t="s">
        <v>332</v>
      </c>
      <c r="D3" s="170" t="s">
        <v>296</v>
      </c>
      <c r="E3" s="169" t="s">
        <v>297</v>
      </c>
      <c r="F3" s="129" t="s">
        <v>298</v>
      </c>
      <c r="G3" s="129" t="s">
        <v>299</v>
      </c>
      <c r="H3" s="73"/>
      <c r="I3" s="73"/>
    </row>
    <row r="4" spans="1:9">
      <c r="A4" s="170"/>
      <c r="B4" s="170"/>
      <c r="C4" s="170"/>
      <c r="D4" s="170"/>
      <c r="E4" s="169"/>
      <c r="F4" s="188" t="s">
        <v>301</v>
      </c>
      <c r="G4" s="188" t="s">
        <v>301</v>
      </c>
      <c r="H4" s="72"/>
      <c r="I4" s="72"/>
    </row>
    <row r="5" spans="1:9">
      <c r="A5" s="131">
        <v>44629</v>
      </c>
      <c r="B5" s="132" t="s">
        <v>346</v>
      </c>
      <c r="C5" s="131">
        <v>44626</v>
      </c>
      <c r="D5" s="132" t="s">
        <v>344</v>
      </c>
      <c r="E5" s="189">
        <v>19392753</v>
      </c>
      <c r="F5" s="190">
        <v>9741014</v>
      </c>
      <c r="G5" s="190">
        <v>9653685</v>
      </c>
      <c r="H5" s="72"/>
      <c r="I5" s="72"/>
    </row>
    <row r="6" spans="1:9">
      <c r="A6" s="131">
        <v>44622</v>
      </c>
      <c r="B6" s="132" t="s">
        <v>346</v>
      </c>
      <c r="C6" s="131">
        <v>44619</v>
      </c>
      <c r="D6" s="132" t="s">
        <v>344</v>
      </c>
      <c r="E6" s="102">
        <v>19392753</v>
      </c>
      <c r="F6" s="191">
        <v>9740023</v>
      </c>
      <c r="G6" s="191">
        <v>9652730</v>
      </c>
      <c r="H6" s="72"/>
      <c r="I6" s="72"/>
    </row>
    <row r="7" spans="1:9">
      <c r="A7" s="131">
        <v>44614</v>
      </c>
      <c r="B7" s="132" t="s">
        <v>379</v>
      </c>
      <c r="C7" s="131">
        <v>44612</v>
      </c>
      <c r="D7" s="132" t="s">
        <v>344</v>
      </c>
      <c r="E7" s="102">
        <v>19394536</v>
      </c>
      <c r="F7" s="103">
        <v>9742187</v>
      </c>
      <c r="G7" s="103">
        <v>9652349</v>
      </c>
      <c r="H7" s="72"/>
      <c r="I7" s="72"/>
    </row>
    <row r="8" spans="1:9">
      <c r="A8" s="131">
        <v>44594</v>
      </c>
      <c r="B8" s="132" t="s">
        <v>346</v>
      </c>
      <c r="C8" s="131">
        <v>44591</v>
      </c>
      <c r="D8" s="132" t="s">
        <v>344</v>
      </c>
      <c r="E8" s="102">
        <v>19390507</v>
      </c>
      <c r="F8" s="103">
        <v>9740492</v>
      </c>
      <c r="G8" s="103">
        <v>9650015</v>
      </c>
      <c r="H8" s="72"/>
      <c r="I8" s="72"/>
    </row>
    <row r="9" spans="1:9">
      <c r="A9" s="131">
        <v>44573</v>
      </c>
      <c r="B9" s="132" t="s">
        <v>346</v>
      </c>
      <c r="C9" s="131">
        <v>44570</v>
      </c>
      <c r="D9" s="132" t="s">
        <v>344</v>
      </c>
      <c r="E9" s="102">
        <v>19333787</v>
      </c>
      <c r="F9" s="103">
        <v>9800077</v>
      </c>
      <c r="G9" s="103">
        <v>9533710</v>
      </c>
      <c r="H9" s="72"/>
      <c r="I9" s="72"/>
    </row>
    <row r="10" spans="1:9">
      <c r="A10" s="131">
        <v>44566</v>
      </c>
      <c r="B10" s="132" t="s">
        <v>346</v>
      </c>
      <c r="C10" s="131">
        <v>44563</v>
      </c>
      <c r="D10" s="132" t="s">
        <v>344</v>
      </c>
      <c r="E10" s="102">
        <v>19325629</v>
      </c>
      <c r="F10" s="103">
        <v>9799599</v>
      </c>
      <c r="G10" s="103">
        <v>9526030</v>
      </c>
      <c r="H10" s="72"/>
      <c r="I10" s="72"/>
    </row>
    <row r="11" spans="1:9">
      <c r="A11" s="131">
        <v>44557</v>
      </c>
      <c r="B11" s="132" t="s">
        <v>380</v>
      </c>
      <c r="C11" s="131">
        <v>44556</v>
      </c>
      <c r="D11" s="132" t="s">
        <v>344</v>
      </c>
      <c r="E11" s="102">
        <v>19321813</v>
      </c>
      <c r="F11" s="103">
        <v>9800906</v>
      </c>
      <c r="G11" s="103">
        <v>9520907</v>
      </c>
      <c r="H11" s="72"/>
      <c r="I11" s="72"/>
    </row>
    <row r="12" spans="1:9">
      <c r="A12" s="131">
        <v>44552</v>
      </c>
      <c r="B12" s="132" t="s">
        <v>346</v>
      </c>
      <c r="C12" s="131">
        <v>44549</v>
      </c>
      <c r="D12" s="132" t="s">
        <v>344</v>
      </c>
      <c r="E12" s="102">
        <v>19317095</v>
      </c>
      <c r="F12" s="103">
        <v>9800859</v>
      </c>
      <c r="G12" s="103">
        <v>9516236</v>
      </c>
      <c r="H12" s="72"/>
      <c r="I12" s="72"/>
    </row>
    <row r="13" spans="1:9">
      <c r="A13" s="131">
        <v>44545</v>
      </c>
      <c r="B13" s="132" t="s">
        <v>346</v>
      </c>
      <c r="C13" s="131">
        <v>44542</v>
      </c>
      <c r="D13" s="132" t="s">
        <v>344</v>
      </c>
      <c r="E13" s="102">
        <v>19315219</v>
      </c>
      <c r="F13" s="103">
        <v>9800511</v>
      </c>
      <c r="G13" s="103">
        <v>9514708</v>
      </c>
      <c r="H13" s="72"/>
      <c r="I13" s="72"/>
    </row>
    <row r="14" spans="1:9">
      <c r="A14" s="131">
        <v>44538</v>
      </c>
      <c r="B14" s="132" t="s">
        <v>346</v>
      </c>
      <c r="C14" s="131">
        <v>44535</v>
      </c>
      <c r="D14" s="132" t="s">
        <v>344</v>
      </c>
      <c r="E14" s="102">
        <v>19308290</v>
      </c>
      <c r="F14" s="103">
        <v>9801991</v>
      </c>
      <c r="G14" s="103">
        <v>9506299</v>
      </c>
      <c r="H14" s="72"/>
      <c r="I14" s="72"/>
    </row>
    <row r="15" spans="1:9">
      <c r="A15" s="131">
        <v>44531</v>
      </c>
      <c r="B15" s="132" t="s">
        <v>346</v>
      </c>
      <c r="C15" s="131">
        <v>44528</v>
      </c>
      <c r="D15" s="132" t="s">
        <v>344</v>
      </c>
      <c r="E15" s="102">
        <v>19291446</v>
      </c>
      <c r="F15" s="103">
        <v>9802654</v>
      </c>
      <c r="G15" s="103">
        <v>9488792</v>
      </c>
      <c r="H15" s="72"/>
      <c r="I15" s="72"/>
    </row>
    <row r="16" spans="1:9">
      <c r="A16" s="131">
        <v>44524</v>
      </c>
      <c r="B16" s="132" t="s">
        <v>346</v>
      </c>
      <c r="C16" s="131">
        <v>44521</v>
      </c>
      <c r="D16" s="132" t="s">
        <v>344</v>
      </c>
      <c r="E16" s="102">
        <v>19284713</v>
      </c>
      <c r="F16" s="103">
        <v>9808144</v>
      </c>
      <c r="G16" s="103">
        <v>9476569</v>
      </c>
      <c r="H16" s="72"/>
      <c r="I16" s="72"/>
    </row>
    <row r="17" spans="1:9">
      <c r="A17" s="131">
        <v>44517</v>
      </c>
      <c r="B17" s="132" t="s">
        <v>346</v>
      </c>
      <c r="C17" s="131">
        <v>44514</v>
      </c>
      <c r="D17" s="132" t="s">
        <v>344</v>
      </c>
      <c r="E17" s="102">
        <v>19272217</v>
      </c>
      <c r="F17" s="103">
        <v>9808427</v>
      </c>
      <c r="G17" s="103">
        <v>9463790</v>
      </c>
      <c r="H17" s="72"/>
      <c r="I17" s="72"/>
    </row>
    <row r="18" spans="1:9">
      <c r="A18" s="131">
        <v>44510</v>
      </c>
      <c r="B18" s="132" t="s">
        <v>346</v>
      </c>
      <c r="C18" s="131">
        <v>44507</v>
      </c>
      <c r="D18" s="132" t="s">
        <v>344</v>
      </c>
      <c r="E18" s="102">
        <v>19228810</v>
      </c>
      <c r="F18" s="103">
        <v>9805102</v>
      </c>
      <c r="G18" s="103">
        <v>9423708</v>
      </c>
      <c r="H18" s="72"/>
      <c r="I18" s="72"/>
    </row>
    <row r="19" spans="1:9">
      <c r="A19" s="131">
        <v>44502</v>
      </c>
      <c r="B19" s="132" t="s">
        <v>379</v>
      </c>
      <c r="C19" s="131">
        <v>44500</v>
      </c>
      <c r="D19" s="132" t="s">
        <v>344</v>
      </c>
      <c r="E19" s="102">
        <v>19078083</v>
      </c>
      <c r="F19" s="103">
        <v>9769376</v>
      </c>
      <c r="G19" s="103">
        <v>9308707</v>
      </c>
      <c r="H19" s="72"/>
      <c r="I19" s="72"/>
    </row>
    <row r="20" spans="1:9">
      <c r="A20" s="131">
        <v>44496</v>
      </c>
      <c r="B20" s="132" t="s">
        <v>346</v>
      </c>
      <c r="C20" s="131">
        <v>44493</v>
      </c>
      <c r="D20" s="132" t="s">
        <v>344</v>
      </c>
      <c r="E20" s="102">
        <v>18962749</v>
      </c>
      <c r="F20" s="103">
        <v>9767683</v>
      </c>
      <c r="G20" s="103">
        <v>9195066</v>
      </c>
      <c r="H20" s="72"/>
      <c r="I20" s="72"/>
    </row>
    <row r="21" spans="1:9">
      <c r="A21" s="131">
        <v>44489</v>
      </c>
      <c r="B21" s="132" t="s">
        <v>346</v>
      </c>
      <c r="C21" s="131">
        <v>44486</v>
      </c>
      <c r="D21" s="132" t="s">
        <v>344</v>
      </c>
      <c r="E21" s="102">
        <v>18747243</v>
      </c>
      <c r="F21" s="103">
        <v>9765668</v>
      </c>
      <c r="G21" s="103">
        <v>8981575</v>
      </c>
      <c r="H21" s="72"/>
      <c r="I21" s="72"/>
    </row>
    <row r="22" spans="1:9">
      <c r="A22" s="131">
        <v>44482</v>
      </c>
      <c r="B22" s="132" t="s">
        <v>346</v>
      </c>
      <c r="C22" s="131">
        <v>44479</v>
      </c>
      <c r="D22" s="132" t="s">
        <v>344</v>
      </c>
      <c r="E22" s="81">
        <v>18283165</v>
      </c>
      <c r="F22" s="81">
        <v>9751845</v>
      </c>
      <c r="G22" s="81">
        <v>8531320</v>
      </c>
      <c r="H22" s="72"/>
      <c r="I22" s="72"/>
    </row>
    <row r="23" spans="1:9">
      <c r="A23" s="131">
        <v>44475</v>
      </c>
      <c r="B23" s="132" t="s">
        <v>346</v>
      </c>
      <c r="C23" s="131">
        <v>44472</v>
      </c>
      <c r="D23" s="132" t="s">
        <v>344</v>
      </c>
      <c r="E23" s="81">
        <v>17523553</v>
      </c>
      <c r="F23" s="81">
        <v>9707240</v>
      </c>
      <c r="G23" s="81">
        <v>7816313</v>
      </c>
      <c r="H23" s="72"/>
      <c r="I23" s="72"/>
    </row>
    <row r="24" spans="1:9">
      <c r="A24" s="131">
        <v>44468</v>
      </c>
      <c r="B24" s="132" t="s">
        <v>346</v>
      </c>
      <c r="C24" s="131">
        <v>44465</v>
      </c>
      <c r="D24" s="132" t="s">
        <v>344</v>
      </c>
      <c r="E24" s="81">
        <v>16729009</v>
      </c>
      <c r="F24" s="81">
        <v>9578689</v>
      </c>
      <c r="G24" s="81">
        <v>7150320</v>
      </c>
      <c r="H24" s="72"/>
      <c r="I24" s="72"/>
    </row>
    <row r="25" spans="1:9">
      <c r="A25" s="131">
        <v>44461</v>
      </c>
      <c r="B25" s="132" t="s">
        <v>346</v>
      </c>
      <c r="C25" s="131">
        <v>44458</v>
      </c>
      <c r="D25" s="132" t="s">
        <v>344</v>
      </c>
      <c r="E25" s="81">
        <v>16106155</v>
      </c>
      <c r="F25" s="81">
        <v>9364198</v>
      </c>
      <c r="G25" s="81">
        <v>6741957</v>
      </c>
      <c r="H25" s="72"/>
      <c r="I25" s="72"/>
    </row>
    <row r="26" spans="1:9">
      <c r="A26" s="131">
        <v>44454</v>
      </c>
      <c r="B26" s="132" t="s">
        <v>346</v>
      </c>
      <c r="C26" s="131">
        <v>44451</v>
      </c>
      <c r="D26" s="132" t="s">
        <v>344</v>
      </c>
      <c r="E26" s="81">
        <v>15400219</v>
      </c>
      <c r="F26" s="81">
        <v>8914497</v>
      </c>
      <c r="G26" s="81">
        <v>6485722</v>
      </c>
      <c r="H26" s="72"/>
      <c r="I26" s="72"/>
    </row>
    <row r="27" spans="1:9">
      <c r="A27" s="131">
        <v>44447</v>
      </c>
      <c r="B27" s="132" t="s">
        <v>346</v>
      </c>
      <c r="C27" s="131">
        <v>44444</v>
      </c>
      <c r="D27" s="132" t="s">
        <v>344</v>
      </c>
      <c r="E27" s="81">
        <v>14362075</v>
      </c>
      <c r="F27" s="81">
        <v>8141454</v>
      </c>
      <c r="G27" s="81">
        <v>6220621</v>
      </c>
      <c r="H27" s="72"/>
      <c r="I27" s="72"/>
    </row>
    <row r="28" spans="1:9">
      <c r="A28" s="131">
        <v>44440</v>
      </c>
      <c r="B28" s="132" t="s">
        <v>346</v>
      </c>
      <c r="C28" s="131">
        <v>44437</v>
      </c>
      <c r="D28" s="132" t="s">
        <v>344</v>
      </c>
      <c r="E28" s="81">
        <v>13225021</v>
      </c>
      <c r="F28" s="81">
        <v>7426698</v>
      </c>
      <c r="G28" s="81">
        <v>5798323</v>
      </c>
      <c r="H28" s="72"/>
      <c r="I28" s="72"/>
    </row>
    <row r="29" spans="1:9">
      <c r="A29" s="131">
        <v>44433</v>
      </c>
      <c r="B29" s="132" t="s">
        <v>346</v>
      </c>
      <c r="C29" s="131">
        <v>44430</v>
      </c>
      <c r="D29" s="132" t="s">
        <v>344</v>
      </c>
      <c r="E29" s="81">
        <v>12029002</v>
      </c>
      <c r="F29" s="81">
        <v>7013578</v>
      </c>
      <c r="G29" s="81">
        <v>5015424</v>
      </c>
      <c r="H29" s="72"/>
      <c r="I29" s="72"/>
    </row>
    <row r="30" spans="1:9">
      <c r="A30" s="131">
        <v>44426</v>
      </c>
      <c r="B30" s="132" t="s">
        <v>346</v>
      </c>
      <c r="C30" s="131">
        <v>44423</v>
      </c>
      <c r="D30" s="132" t="s">
        <v>344</v>
      </c>
      <c r="E30" s="81">
        <v>10579702</v>
      </c>
      <c r="F30" s="81">
        <v>6761659</v>
      </c>
      <c r="G30" s="81">
        <v>3818043</v>
      </c>
      <c r="H30" s="72"/>
      <c r="I30" s="72"/>
    </row>
    <row r="31" spans="1:9">
      <c r="A31" s="131">
        <v>44419</v>
      </c>
      <c r="B31" s="132" t="s">
        <v>346</v>
      </c>
      <c r="C31" s="131">
        <v>44416</v>
      </c>
      <c r="D31" s="132" t="s">
        <v>344</v>
      </c>
      <c r="E31" s="81">
        <v>9282019</v>
      </c>
      <c r="F31" s="81">
        <v>6577221</v>
      </c>
      <c r="G31" s="81">
        <v>2704798</v>
      </c>
      <c r="H31" s="72"/>
      <c r="I31" s="72"/>
    </row>
    <row r="32" spans="1:9">
      <c r="A32" s="131">
        <v>44412</v>
      </c>
      <c r="B32" s="132" t="s">
        <v>346</v>
      </c>
      <c r="C32" s="131">
        <v>44409</v>
      </c>
      <c r="D32" s="132" t="s">
        <v>344</v>
      </c>
      <c r="E32" s="81">
        <v>7723380</v>
      </c>
      <c r="F32" s="81">
        <v>6269246</v>
      </c>
      <c r="G32" s="81">
        <v>1454134</v>
      </c>
      <c r="H32" s="72"/>
      <c r="I32" s="72"/>
    </row>
    <row r="33" spans="1:8">
      <c r="A33" s="82"/>
      <c r="B33" s="71"/>
      <c r="C33" s="71"/>
      <c r="D33" s="71"/>
      <c r="E33" s="71"/>
      <c r="F33" s="71"/>
      <c r="G33" s="72"/>
      <c r="H33" s="72"/>
    </row>
    <row r="34" spans="1:8">
      <c r="A34" s="73" t="s">
        <v>330</v>
      </c>
      <c r="B34" s="72"/>
      <c r="C34" s="72"/>
      <c r="D34" s="72"/>
      <c r="E34" s="72"/>
      <c r="F34" s="72"/>
      <c r="G34" s="73"/>
      <c r="H34" s="72"/>
    </row>
    <row r="35" spans="1:8">
      <c r="A35" s="73"/>
      <c r="B35" s="73"/>
      <c r="C35" s="73"/>
      <c r="D35" s="73"/>
      <c r="E35" s="73"/>
      <c r="F35" s="73"/>
      <c r="G35" s="73"/>
      <c r="H35" s="72"/>
    </row>
    <row r="36" spans="1:8">
      <c r="H36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5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（３月１５日公表時点）</v>
      </c>
    </row>
    <row r="3" spans="1:7">
      <c r="A3" s="177" t="s">
        <v>329</v>
      </c>
      <c r="B3" s="170" t="s">
        <v>296</v>
      </c>
      <c r="C3" s="170" t="s">
        <v>332</v>
      </c>
      <c r="D3" s="170" t="s">
        <v>296</v>
      </c>
      <c r="E3" s="169" t="s">
        <v>335</v>
      </c>
      <c r="F3" s="129" t="s">
        <v>298</v>
      </c>
      <c r="G3" s="129" t="s">
        <v>299</v>
      </c>
    </row>
    <row r="4" spans="1:7">
      <c r="A4" s="170"/>
      <c r="B4" s="170"/>
      <c r="C4" s="170"/>
      <c r="D4" s="170"/>
      <c r="E4" s="169"/>
      <c r="F4" s="133" t="s">
        <v>301</v>
      </c>
      <c r="G4" s="133" t="s">
        <v>301</v>
      </c>
    </row>
    <row r="5" spans="1:7">
      <c r="A5" s="131">
        <v>44635</v>
      </c>
      <c r="B5" s="132" t="str">
        <f t="shared" ref="B5:B8" si="0">"(" &amp; TEXT(A5,"aaa") &amp; ")"</f>
        <v>(火)</v>
      </c>
      <c r="C5" s="131">
        <v>44626</v>
      </c>
      <c r="D5" s="132" t="s">
        <v>344</v>
      </c>
      <c r="E5" s="115">
        <f t="shared" ref="E5:E8" si="1">SUM(F5:G5)</f>
        <v>19257684</v>
      </c>
      <c r="F5" s="115">
        <v>9691181</v>
      </c>
      <c r="G5" s="115">
        <v>9566503</v>
      </c>
    </row>
    <row r="6" spans="1:7">
      <c r="A6" s="131">
        <v>44634</v>
      </c>
      <c r="B6" s="132" t="str">
        <f t="shared" si="0"/>
        <v>(月)</v>
      </c>
      <c r="C6" s="131">
        <v>44626</v>
      </c>
      <c r="D6" s="132" t="s">
        <v>344</v>
      </c>
      <c r="E6" s="115">
        <f t="shared" si="1"/>
        <v>19253631</v>
      </c>
      <c r="F6" s="115">
        <v>9689098</v>
      </c>
      <c r="G6" s="115">
        <v>9564533</v>
      </c>
    </row>
    <row r="7" spans="1:7">
      <c r="A7" s="131">
        <v>44631</v>
      </c>
      <c r="B7" s="132" t="str">
        <f t="shared" si="0"/>
        <v>(金)</v>
      </c>
      <c r="C7" s="131">
        <v>44626</v>
      </c>
      <c r="D7" s="132" t="s">
        <v>344</v>
      </c>
      <c r="E7" s="115">
        <f t="shared" si="1"/>
        <v>19253480</v>
      </c>
      <c r="F7" s="115">
        <v>9688786</v>
      </c>
      <c r="G7" s="115">
        <v>9564694</v>
      </c>
    </row>
    <row r="8" spans="1:7">
      <c r="A8" s="131">
        <v>44630</v>
      </c>
      <c r="B8" s="132" t="str">
        <f t="shared" si="0"/>
        <v>(木)</v>
      </c>
      <c r="C8" s="131">
        <v>44626</v>
      </c>
      <c r="D8" s="132" t="s">
        <v>344</v>
      </c>
      <c r="E8" s="115">
        <f t="shared" si="1"/>
        <v>19252639</v>
      </c>
      <c r="F8" s="115">
        <v>9688229</v>
      </c>
      <c r="G8" s="115">
        <v>9564410</v>
      </c>
    </row>
    <row r="9" spans="1:7">
      <c r="A9" s="131">
        <v>44629</v>
      </c>
      <c r="B9" s="132" t="s">
        <v>346</v>
      </c>
      <c r="C9" s="131">
        <v>44626</v>
      </c>
      <c r="D9" s="132" t="s">
        <v>344</v>
      </c>
      <c r="E9" s="115">
        <v>19251883</v>
      </c>
      <c r="F9" s="115">
        <v>9687844</v>
      </c>
      <c r="G9" s="115">
        <v>9564039</v>
      </c>
    </row>
    <row r="10" spans="1:7">
      <c r="A10" s="131">
        <v>44628</v>
      </c>
      <c r="B10" s="132" t="str">
        <f t="shared" ref="B10" si="2">"(" &amp; TEXT(A10,"aaa") &amp; ")"</f>
        <v>(火)</v>
      </c>
      <c r="C10" s="131">
        <v>44619</v>
      </c>
      <c r="D10" s="132" t="s">
        <v>344</v>
      </c>
      <c r="E10" s="115">
        <f t="shared" ref="E10" si="3">SUM(F10:G10)</f>
        <v>19249563</v>
      </c>
      <c r="F10" s="115">
        <v>9686754</v>
      </c>
      <c r="G10" s="115">
        <v>9562809</v>
      </c>
    </row>
    <row r="11" spans="1:7">
      <c r="A11" s="131">
        <v>44627</v>
      </c>
      <c r="B11" s="132" t="s">
        <v>380</v>
      </c>
      <c r="C11" s="131">
        <v>44619</v>
      </c>
      <c r="D11" s="132" t="s">
        <v>344</v>
      </c>
      <c r="E11" s="115">
        <v>19246814</v>
      </c>
      <c r="F11" s="115">
        <v>9685336</v>
      </c>
      <c r="G11" s="115">
        <v>9561478</v>
      </c>
    </row>
    <row r="12" spans="1:7">
      <c r="A12" s="131">
        <v>44624</v>
      </c>
      <c r="B12" s="132" t="s">
        <v>346</v>
      </c>
      <c r="C12" s="131">
        <v>44619</v>
      </c>
      <c r="D12" s="132" t="s">
        <v>344</v>
      </c>
      <c r="E12" s="115">
        <f>SUM(F12:G12)</f>
        <v>19246609</v>
      </c>
      <c r="F12" s="115">
        <v>9685083</v>
      </c>
      <c r="G12" s="115">
        <v>9561526</v>
      </c>
    </row>
    <row r="13" spans="1:7">
      <c r="A13" s="131">
        <v>44623</v>
      </c>
      <c r="B13" s="132" t="s">
        <v>346</v>
      </c>
      <c r="C13" s="131">
        <v>44619</v>
      </c>
      <c r="D13" s="132" t="s">
        <v>344</v>
      </c>
      <c r="E13" s="115">
        <f>SUM(F13:G13)</f>
        <v>19243117</v>
      </c>
      <c r="F13" s="115">
        <v>9683523</v>
      </c>
      <c r="G13" s="115">
        <v>9559594</v>
      </c>
    </row>
    <row r="14" spans="1:7">
      <c r="A14" s="131">
        <v>44622</v>
      </c>
      <c r="B14" s="132" t="s">
        <v>346</v>
      </c>
      <c r="C14" s="131">
        <v>44619</v>
      </c>
      <c r="D14" s="132" t="s">
        <v>344</v>
      </c>
      <c r="E14" s="115">
        <v>19244392</v>
      </c>
      <c r="F14" s="115">
        <v>9684065</v>
      </c>
      <c r="G14" s="115">
        <v>9560327</v>
      </c>
    </row>
    <row r="15" spans="1:7">
      <c r="A15" s="131">
        <v>44621</v>
      </c>
      <c r="B15" s="132" t="s">
        <v>379</v>
      </c>
      <c r="C15" s="131">
        <v>44612</v>
      </c>
      <c r="D15" s="132" t="s">
        <v>344</v>
      </c>
      <c r="E15" s="115">
        <v>19251980</v>
      </c>
      <c r="F15" s="115">
        <v>9687205</v>
      </c>
      <c r="G15" s="115">
        <v>9564775</v>
      </c>
    </row>
    <row r="16" spans="1:7">
      <c r="A16" s="131">
        <v>44620</v>
      </c>
      <c r="B16" s="132" t="s">
        <v>380</v>
      </c>
      <c r="C16" s="131">
        <v>44612</v>
      </c>
      <c r="D16" s="132" t="s">
        <v>344</v>
      </c>
      <c r="E16" s="115">
        <v>19250234</v>
      </c>
      <c r="F16" s="115">
        <v>9686257</v>
      </c>
      <c r="G16" s="115">
        <v>9563977</v>
      </c>
    </row>
    <row r="17" spans="1:7">
      <c r="A17" s="131">
        <v>44617</v>
      </c>
      <c r="B17" s="132" t="s">
        <v>381</v>
      </c>
      <c r="C17" s="131">
        <v>44612</v>
      </c>
      <c r="D17" s="132" t="s">
        <v>344</v>
      </c>
      <c r="E17" s="115">
        <v>19248706</v>
      </c>
      <c r="F17" s="115">
        <v>9685344</v>
      </c>
      <c r="G17" s="115">
        <v>9563362</v>
      </c>
    </row>
    <row r="18" spans="1:7">
      <c r="A18" s="131">
        <v>44616</v>
      </c>
      <c r="B18" s="132" t="s">
        <v>315</v>
      </c>
      <c r="C18" s="131">
        <v>44612</v>
      </c>
      <c r="D18" s="132" t="s">
        <v>344</v>
      </c>
      <c r="E18" s="115">
        <v>19248858</v>
      </c>
      <c r="F18" s="115">
        <v>9685494</v>
      </c>
      <c r="G18" s="115">
        <v>9563364</v>
      </c>
    </row>
    <row r="19" spans="1:7">
      <c r="A19" s="131">
        <v>44614</v>
      </c>
      <c r="B19" s="132" t="s">
        <v>379</v>
      </c>
      <c r="C19" s="131">
        <v>44612</v>
      </c>
      <c r="D19" s="132" t="s">
        <v>344</v>
      </c>
      <c r="E19" s="115">
        <v>19248185</v>
      </c>
      <c r="F19" s="115">
        <v>9684398</v>
      </c>
      <c r="G19" s="115">
        <v>9563787</v>
      </c>
    </row>
    <row r="20" spans="1:7">
      <c r="A20" s="131">
        <v>44613</v>
      </c>
      <c r="B20" s="132" t="s">
        <v>380</v>
      </c>
      <c r="C20" s="131">
        <v>44591</v>
      </c>
      <c r="D20" s="132" t="s">
        <v>344</v>
      </c>
      <c r="E20" s="115">
        <v>19243964</v>
      </c>
      <c r="F20" s="115">
        <v>9681680</v>
      </c>
      <c r="G20" s="115">
        <v>9562284</v>
      </c>
    </row>
    <row r="21" spans="1:7">
      <c r="A21" s="131">
        <v>44610</v>
      </c>
      <c r="B21" s="132" t="s">
        <v>381</v>
      </c>
      <c r="C21" s="131">
        <v>44591</v>
      </c>
      <c r="D21" s="132" t="s">
        <v>344</v>
      </c>
      <c r="E21" s="115">
        <v>19246661</v>
      </c>
      <c r="F21" s="115">
        <v>9683046</v>
      </c>
      <c r="G21" s="115">
        <v>9563615</v>
      </c>
    </row>
    <row r="22" spans="1:7">
      <c r="A22" s="131">
        <v>44609</v>
      </c>
      <c r="B22" s="132" t="s">
        <v>315</v>
      </c>
      <c r="C22" s="131">
        <v>44591</v>
      </c>
      <c r="D22" s="132" t="s">
        <v>344</v>
      </c>
      <c r="E22" s="115">
        <v>19247340</v>
      </c>
      <c r="F22" s="115">
        <v>9681494</v>
      </c>
      <c r="G22" s="115">
        <v>9565846</v>
      </c>
    </row>
    <row r="23" spans="1:7">
      <c r="A23" s="131">
        <v>44608</v>
      </c>
      <c r="B23" s="132" t="s">
        <v>346</v>
      </c>
      <c r="C23" s="131">
        <v>44591</v>
      </c>
      <c r="D23" s="132" t="s">
        <v>344</v>
      </c>
      <c r="E23" s="115">
        <v>19246794</v>
      </c>
      <c r="F23" s="115">
        <v>9681305</v>
      </c>
      <c r="G23" s="115">
        <v>9565489</v>
      </c>
    </row>
    <row r="24" spans="1:7">
      <c r="A24" s="131">
        <v>44607</v>
      </c>
      <c r="B24" s="132" t="s">
        <v>379</v>
      </c>
      <c r="C24" s="131">
        <v>44591</v>
      </c>
      <c r="D24" s="132" t="s">
        <v>344</v>
      </c>
      <c r="E24" s="115">
        <v>19243937</v>
      </c>
      <c r="F24" s="115">
        <v>9679811</v>
      </c>
      <c r="G24" s="115">
        <v>9564126</v>
      </c>
    </row>
    <row r="25" spans="1:7">
      <c r="A25" s="131">
        <v>44606</v>
      </c>
      <c r="B25" s="132" t="s">
        <v>380</v>
      </c>
      <c r="C25" s="131">
        <v>44591</v>
      </c>
      <c r="D25" s="132" t="s">
        <v>344</v>
      </c>
      <c r="E25" s="115">
        <v>19241048</v>
      </c>
      <c r="F25" s="115">
        <v>9678149</v>
      </c>
      <c r="G25" s="115">
        <v>9562899</v>
      </c>
    </row>
    <row r="26" spans="1:7">
      <c r="A26" s="131">
        <v>44602</v>
      </c>
      <c r="B26" s="132" t="s">
        <v>315</v>
      </c>
      <c r="C26" s="131">
        <v>44591</v>
      </c>
      <c r="D26" s="132" t="s">
        <v>344</v>
      </c>
      <c r="E26" s="115">
        <v>19237852</v>
      </c>
      <c r="F26" s="115">
        <v>9675862</v>
      </c>
      <c r="G26" s="115">
        <v>9561990</v>
      </c>
    </row>
    <row r="27" spans="1:7">
      <c r="A27" s="131">
        <v>44601</v>
      </c>
      <c r="B27" s="132" t="s">
        <v>346</v>
      </c>
      <c r="C27" s="131">
        <v>44591</v>
      </c>
      <c r="D27" s="132" t="s">
        <v>344</v>
      </c>
      <c r="E27" s="115">
        <v>19235285</v>
      </c>
      <c r="F27" s="115">
        <v>9674298</v>
      </c>
      <c r="G27" s="115">
        <v>9560987</v>
      </c>
    </row>
    <row r="28" spans="1:7">
      <c r="A28" s="131">
        <v>44600</v>
      </c>
      <c r="B28" s="132" t="s">
        <v>379</v>
      </c>
      <c r="C28" s="131">
        <v>44591</v>
      </c>
      <c r="D28" s="132" t="s">
        <v>344</v>
      </c>
      <c r="E28" s="115">
        <v>19233543</v>
      </c>
      <c r="F28" s="115">
        <v>9673123</v>
      </c>
      <c r="G28" s="115">
        <v>9560420</v>
      </c>
    </row>
    <row r="29" spans="1:7">
      <c r="A29" s="131">
        <v>44599</v>
      </c>
      <c r="B29" s="132" t="s">
        <v>380</v>
      </c>
      <c r="C29" s="131">
        <v>44591</v>
      </c>
      <c r="D29" s="132" t="s">
        <v>344</v>
      </c>
      <c r="E29" s="115">
        <v>19234661</v>
      </c>
      <c r="F29" s="115">
        <v>9673761</v>
      </c>
      <c r="G29" s="115">
        <v>9560900</v>
      </c>
    </row>
    <row r="30" spans="1:7">
      <c r="A30" s="131">
        <v>44596</v>
      </c>
      <c r="B30" s="132" t="s">
        <v>381</v>
      </c>
      <c r="C30" s="131">
        <v>44591</v>
      </c>
      <c r="D30" s="132" t="s">
        <v>344</v>
      </c>
      <c r="E30" s="115">
        <v>19235528</v>
      </c>
      <c r="F30" s="115">
        <v>9673651</v>
      </c>
      <c r="G30" s="115">
        <v>9561877</v>
      </c>
    </row>
    <row r="31" spans="1:7">
      <c r="A31" s="131">
        <v>44595</v>
      </c>
      <c r="B31" s="132" t="s">
        <v>315</v>
      </c>
      <c r="C31" s="131">
        <v>44591</v>
      </c>
      <c r="D31" s="132" t="s">
        <v>344</v>
      </c>
      <c r="E31" s="115">
        <v>19233405</v>
      </c>
      <c r="F31" s="115">
        <v>9672382</v>
      </c>
      <c r="G31" s="115">
        <v>9561023</v>
      </c>
    </row>
    <row r="32" spans="1:7">
      <c r="A32" s="131">
        <v>44594</v>
      </c>
      <c r="B32" s="132" t="s">
        <v>346</v>
      </c>
      <c r="C32" s="131">
        <v>44591</v>
      </c>
      <c r="D32" s="132" t="s">
        <v>344</v>
      </c>
      <c r="E32" s="115">
        <v>19228593</v>
      </c>
      <c r="F32" s="115">
        <v>9669750</v>
      </c>
      <c r="G32" s="115">
        <v>9558843</v>
      </c>
    </row>
    <row r="33" spans="1:11">
      <c r="A33" s="131">
        <v>44593</v>
      </c>
      <c r="B33" s="132" t="s">
        <v>379</v>
      </c>
      <c r="C33" s="131">
        <v>44570</v>
      </c>
      <c r="D33" s="132" t="s">
        <v>344</v>
      </c>
      <c r="E33" s="115">
        <v>19030446</v>
      </c>
      <c r="F33" s="115">
        <v>9575180</v>
      </c>
      <c r="G33" s="115">
        <v>9455266</v>
      </c>
    </row>
    <row r="34" spans="1:11">
      <c r="A34" s="131">
        <v>44592</v>
      </c>
      <c r="B34" s="132" t="s">
        <v>380</v>
      </c>
      <c r="C34" s="131">
        <v>44570</v>
      </c>
      <c r="D34" s="132" t="s">
        <v>344</v>
      </c>
      <c r="E34" s="115">
        <v>19053229</v>
      </c>
      <c r="F34" s="115">
        <v>9586323</v>
      </c>
      <c r="G34" s="115">
        <v>9466906</v>
      </c>
    </row>
    <row r="35" spans="1:11">
      <c r="A35" s="131">
        <v>44589</v>
      </c>
      <c r="B35" s="132" t="s">
        <v>381</v>
      </c>
      <c r="C35" s="131">
        <v>44570</v>
      </c>
      <c r="D35" s="132" t="s">
        <v>344</v>
      </c>
      <c r="E35" s="115">
        <v>19050833</v>
      </c>
      <c r="F35" s="115">
        <v>9585688</v>
      </c>
      <c r="G35" s="115">
        <v>9465145</v>
      </c>
    </row>
    <row r="36" spans="1:11">
      <c r="A36" s="131">
        <v>44588</v>
      </c>
      <c r="B36" s="132" t="s">
        <v>315</v>
      </c>
      <c r="C36" s="131">
        <v>44570</v>
      </c>
      <c r="D36" s="132" t="s">
        <v>344</v>
      </c>
      <c r="E36" s="115">
        <v>19045089</v>
      </c>
      <c r="F36" s="115">
        <v>9582788</v>
      </c>
      <c r="G36" s="115">
        <v>9462301</v>
      </c>
    </row>
    <row r="37" spans="1:11">
      <c r="A37" s="131">
        <v>44587</v>
      </c>
      <c r="B37" s="132" t="s">
        <v>346</v>
      </c>
      <c r="C37" s="131">
        <v>44570</v>
      </c>
      <c r="D37" s="132" t="s">
        <v>344</v>
      </c>
      <c r="E37" s="115">
        <v>19044959</v>
      </c>
      <c r="F37" s="115">
        <v>9582608</v>
      </c>
      <c r="G37" s="115">
        <v>9462351</v>
      </c>
    </row>
    <row r="38" spans="1:11">
      <c r="A38" s="131">
        <v>44586</v>
      </c>
      <c r="B38" s="132" t="s">
        <v>379</v>
      </c>
      <c r="C38" s="131">
        <v>44570</v>
      </c>
      <c r="D38" s="132" t="s">
        <v>344</v>
      </c>
      <c r="E38" s="115">
        <v>19042878</v>
      </c>
      <c r="F38" s="115">
        <v>9581620</v>
      </c>
      <c r="G38" s="115">
        <v>9461258</v>
      </c>
    </row>
    <row r="39" spans="1:11">
      <c r="A39" s="131">
        <v>44585</v>
      </c>
      <c r="B39" s="132" t="s">
        <v>380</v>
      </c>
      <c r="C39" s="131">
        <v>44570</v>
      </c>
      <c r="D39" s="132" t="s">
        <v>344</v>
      </c>
      <c r="E39" s="115">
        <v>19041431</v>
      </c>
      <c r="F39" s="115">
        <v>9580795</v>
      </c>
      <c r="G39" s="115">
        <v>9460636</v>
      </c>
    </row>
    <row r="40" spans="1:11">
      <c r="A40" s="131">
        <v>44582</v>
      </c>
      <c r="B40" s="132" t="s">
        <v>381</v>
      </c>
      <c r="C40" s="131">
        <v>44570</v>
      </c>
      <c r="D40" s="132" t="s">
        <v>344</v>
      </c>
      <c r="E40" s="115">
        <v>19036994</v>
      </c>
      <c r="F40" s="115">
        <v>9578226</v>
      </c>
      <c r="G40" s="115">
        <v>9458768</v>
      </c>
    </row>
    <row r="41" spans="1:11">
      <c r="A41" s="131">
        <v>44581</v>
      </c>
      <c r="B41" s="132" t="s">
        <v>315</v>
      </c>
      <c r="C41" s="131">
        <v>44570</v>
      </c>
      <c r="D41" s="132" t="s">
        <v>344</v>
      </c>
      <c r="E41" s="115">
        <v>19037485</v>
      </c>
      <c r="F41" s="115">
        <v>9578168</v>
      </c>
      <c r="G41" s="115">
        <v>9459317</v>
      </c>
    </row>
    <row r="42" spans="1:11">
      <c r="A42" s="131">
        <v>44580</v>
      </c>
      <c r="B42" s="132" t="s">
        <v>346</v>
      </c>
      <c r="C42" s="131">
        <v>44570</v>
      </c>
      <c r="D42" s="132" t="s">
        <v>344</v>
      </c>
      <c r="E42" s="115">
        <v>19035882</v>
      </c>
      <c r="F42" s="115">
        <v>9577365</v>
      </c>
      <c r="G42" s="115">
        <v>9458517</v>
      </c>
    </row>
    <row r="43" spans="1:11">
      <c r="A43" s="131">
        <v>44579</v>
      </c>
      <c r="B43" s="132" t="s">
        <v>379</v>
      </c>
      <c r="C43" s="131">
        <v>44570</v>
      </c>
      <c r="D43" s="132" t="s">
        <v>344</v>
      </c>
      <c r="E43" s="115">
        <v>19032989</v>
      </c>
      <c r="F43" s="115">
        <v>9575927</v>
      </c>
      <c r="G43" s="115">
        <v>9457062</v>
      </c>
    </row>
    <row r="44" spans="1:11">
      <c r="A44" s="131">
        <v>44578</v>
      </c>
      <c r="B44" s="132" t="s">
        <v>380</v>
      </c>
      <c r="C44" s="131">
        <v>44570</v>
      </c>
      <c r="D44" s="132" t="s">
        <v>344</v>
      </c>
      <c r="E44" s="115">
        <v>19012867</v>
      </c>
      <c r="F44" s="115">
        <v>9565054</v>
      </c>
      <c r="G44" s="115">
        <v>9447813</v>
      </c>
    </row>
    <row r="45" spans="1:11">
      <c r="A45" s="131">
        <v>44575</v>
      </c>
      <c r="B45" s="132" t="s">
        <v>381</v>
      </c>
      <c r="C45" s="131">
        <v>44570</v>
      </c>
      <c r="D45" s="132" t="s">
        <v>344</v>
      </c>
      <c r="E45" s="115">
        <v>19004734</v>
      </c>
      <c r="F45" s="115">
        <v>9559646</v>
      </c>
      <c r="G45" s="115">
        <v>9445088</v>
      </c>
    </row>
    <row r="46" spans="1:11">
      <c r="A46" s="131">
        <v>44574</v>
      </c>
      <c r="B46" s="132" t="s">
        <v>315</v>
      </c>
      <c r="C46" s="131">
        <v>44570</v>
      </c>
      <c r="D46" s="132" t="s">
        <v>344</v>
      </c>
      <c r="E46" s="115">
        <v>19005825</v>
      </c>
      <c r="F46" s="115">
        <v>9559289</v>
      </c>
      <c r="G46" s="115">
        <v>9446536</v>
      </c>
    </row>
    <row r="47" spans="1:11">
      <c r="A47" s="131">
        <v>44573</v>
      </c>
      <c r="B47" s="132" t="s">
        <v>346</v>
      </c>
      <c r="C47" s="131">
        <v>44570</v>
      </c>
      <c r="D47" s="132" t="s">
        <v>344</v>
      </c>
      <c r="E47" s="115">
        <v>19003004</v>
      </c>
      <c r="F47" s="115">
        <v>9558360</v>
      </c>
      <c r="G47" s="115">
        <v>9444644</v>
      </c>
      <c r="I47" s="106"/>
      <c r="J47" s="106"/>
      <c r="K47" s="106"/>
    </row>
    <row r="48" spans="1:11">
      <c r="A48" s="131">
        <v>44572</v>
      </c>
      <c r="B48" s="132" t="s">
        <v>379</v>
      </c>
      <c r="C48" s="131">
        <v>44563</v>
      </c>
      <c r="D48" s="132" t="s">
        <v>344</v>
      </c>
      <c r="E48" s="115">
        <v>19000786</v>
      </c>
      <c r="F48" s="115">
        <v>9557113</v>
      </c>
      <c r="G48" s="115">
        <v>9443673</v>
      </c>
    </row>
    <row r="49" spans="1:11">
      <c r="A49" s="131">
        <v>44568</v>
      </c>
      <c r="B49" s="132" t="s">
        <v>381</v>
      </c>
      <c r="C49" s="131">
        <v>44563</v>
      </c>
      <c r="D49" s="132" t="s">
        <v>344</v>
      </c>
      <c r="E49" s="115">
        <v>18990390</v>
      </c>
      <c r="F49" s="115">
        <v>9550496</v>
      </c>
      <c r="G49" s="115">
        <v>9439894</v>
      </c>
    </row>
    <row r="50" spans="1:11">
      <c r="A50" s="131">
        <v>44567</v>
      </c>
      <c r="B50" s="132" t="s">
        <v>315</v>
      </c>
      <c r="C50" s="131">
        <v>44563</v>
      </c>
      <c r="D50" s="132" t="s">
        <v>344</v>
      </c>
      <c r="E50" s="115">
        <v>18988676</v>
      </c>
      <c r="F50" s="115">
        <v>9549993</v>
      </c>
      <c r="G50" s="115">
        <v>9438683</v>
      </c>
    </row>
    <row r="51" spans="1:11">
      <c r="A51" s="131">
        <v>44566</v>
      </c>
      <c r="B51" s="132" t="s">
        <v>346</v>
      </c>
      <c r="C51" s="131">
        <v>44563</v>
      </c>
      <c r="D51" s="132" t="s">
        <v>344</v>
      </c>
      <c r="E51" s="115">
        <v>18991424</v>
      </c>
      <c r="F51" s="115">
        <v>9551832</v>
      </c>
      <c r="G51" s="115">
        <v>9439592</v>
      </c>
    </row>
    <row r="52" spans="1:11">
      <c r="A52" s="131">
        <v>44565</v>
      </c>
      <c r="B52" s="132" t="s">
        <v>379</v>
      </c>
      <c r="C52" s="131">
        <v>44556</v>
      </c>
      <c r="D52" s="132" t="s">
        <v>344</v>
      </c>
      <c r="E52" s="115">
        <v>18990160</v>
      </c>
      <c r="F52" s="115">
        <v>9551101</v>
      </c>
      <c r="G52" s="115">
        <v>9439059</v>
      </c>
    </row>
    <row r="53" spans="1:11">
      <c r="A53" s="131">
        <v>44558</v>
      </c>
      <c r="B53" s="132" t="s">
        <v>379</v>
      </c>
      <c r="C53" s="131">
        <v>44556</v>
      </c>
      <c r="D53" s="132" t="s">
        <v>344</v>
      </c>
      <c r="E53" s="115">
        <v>18582222</v>
      </c>
      <c r="F53" s="115">
        <v>9334200</v>
      </c>
      <c r="G53" s="115">
        <v>9248022</v>
      </c>
      <c r="I53" s="106"/>
      <c r="J53" s="106"/>
      <c r="K53" s="106"/>
    </row>
    <row r="54" spans="1:11">
      <c r="A54" s="131">
        <v>44557</v>
      </c>
      <c r="B54" s="132" t="s">
        <v>380</v>
      </c>
      <c r="C54" s="131">
        <v>44556</v>
      </c>
      <c r="D54" s="132" t="s">
        <v>344</v>
      </c>
      <c r="E54" s="115">
        <v>18727592</v>
      </c>
      <c r="F54" s="115">
        <v>9418601</v>
      </c>
      <c r="G54" s="115">
        <v>9308991</v>
      </c>
      <c r="I54" s="106"/>
      <c r="J54" s="106"/>
      <c r="K54" s="106"/>
    </row>
    <row r="55" spans="1:11">
      <c r="A55" s="131">
        <v>44554</v>
      </c>
      <c r="B55" s="132" t="s">
        <v>381</v>
      </c>
      <c r="C55" s="131">
        <v>44549</v>
      </c>
      <c r="D55" s="132" t="s">
        <v>344</v>
      </c>
      <c r="E55" s="115">
        <v>18717031</v>
      </c>
      <c r="F55" s="115">
        <v>9412660</v>
      </c>
      <c r="G55" s="115">
        <v>9304371</v>
      </c>
      <c r="I55" s="106"/>
      <c r="J55" s="106"/>
      <c r="K55" s="106"/>
    </row>
    <row r="56" spans="1:11">
      <c r="A56" s="131">
        <v>44553</v>
      </c>
      <c r="B56" s="132" t="s">
        <v>315</v>
      </c>
      <c r="C56" s="131">
        <v>44549</v>
      </c>
      <c r="D56" s="132" t="s">
        <v>344</v>
      </c>
      <c r="E56" s="115">
        <v>18713282</v>
      </c>
      <c r="F56" s="115">
        <v>9410131</v>
      </c>
      <c r="G56" s="115">
        <v>9303151</v>
      </c>
      <c r="I56" s="106"/>
      <c r="J56" s="106"/>
      <c r="K56" s="106"/>
    </row>
    <row r="57" spans="1:11">
      <c r="A57" s="131">
        <v>44552</v>
      </c>
      <c r="B57" s="132" t="s">
        <v>346</v>
      </c>
      <c r="C57" s="131">
        <v>44549</v>
      </c>
      <c r="D57" s="132" t="s">
        <v>344</v>
      </c>
      <c r="E57" s="115">
        <v>18705145</v>
      </c>
      <c r="F57" s="115">
        <v>9405645</v>
      </c>
      <c r="G57" s="115">
        <v>9299500</v>
      </c>
      <c r="I57" s="106"/>
      <c r="J57" s="106"/>
      <c r="K57" s="106"/>
    </row>
    <row r="58" spans="1:11">
      <c r="A58" s="131">
        <v>44551</v>
      </c>
      <c r="B58" s="132" t="s">
        <v>379</v>
      </c>
      <c r="C58" s="131">
        <v>44542</v>
      </c>
      <c r="D58" s="132" t="s">
        <v>344</v>
      </c>
      <c r="E58" s="115">
        <v>18690744</v>
      </c>
      <c r="F58" s="115">
        <v>9397871</v>
      </c>
      <c r="G58" s="115">
        <v>9292873</v>
      </c>
      <c r="I58" s="106"/>
      <c r="J58" s="106"/>
      <c r="K58" s="106"/>
    </row>
    <row r="59" spans="1:11">
      <c r="A59" s="131">
        <v>44550</v>
      </c>
      <c r="B59" s="132" t="s">
        <v>380</v>
      </c>
      <c r="C59" s="131">
        <v>44542</v>
      </c>
      <c r="D59" s="132" t="s">
        <v>344</v>
      </c>
      <c r="E59" s="115">
        <v>18687741</v>
      </c>
      <c r="F59" s="115">
        <v>9396496</v>
      </c>
      <c r="G59" s="115">
        <v>9291245</v>
      </c>
      <c r="I59" s="106"/>
      <c r="J59" s="106"/>
      <c r="K59" s="106"/>
    </row>
    <row r="60" spans="1:11">
      <c r="A60" s="131">
        <v>44547</v>
      </c>
      <c r="B60" s="132" t="s">
        <v>381</v>
      </c>
      <c r="C60" s="131">
        <v>44542</v>
      </c>
      <c r="D60" s="132" t="s">
        <v>344</v>
      </c>
      <c r="E60" s="115">
        <v>18676979</v>
      </c>
      <c r="F60" s="115">
        <v>9389540</v>
      </c>
      <c r="G60" s="115">
        <v>9287439</v>
      </c>
      <c r="I60" s="106"/>
      <c r="J60" s="106"/>
      <c r="K60" s="106"/>
    </row>
    <row r="61" spans="1:11">
      <c r="A61" s="131">
        <v>44546</v>
      </c>
      <c r="B61" s="132" t="s">
        <v>315</v>
      </c>
      <c r="C61" s="131">
        <v>44542</v>
      </c>
      <c r="D61" s="132" t="s">
        <v>344</v>
      </c>
      <c r="E61" s="115">
        <v>18675272</v>
      </c>
      <c r="F61" s="115">
        <v>9388578</v>
      </c>
      <c r="G61" s="115">
        <v>9286694</v>
      </c>
      <c r="I61" s="106"/>
      <c r="J61" s="106"/>
      <c r="K61" s="106"/>
    </row>
    <row r="62" spans="1:11">
      <c r="A62" s="131">
        <v>44545</v>
      </c>
      <c r="B62" s="132" t="s">
        <v>346</v>
      </c>
      <c r="C62" s="131">
        <v>44542</v>
      </c>
      <c r="D62" s="132" t="s">
        <v>344</v>
      </c>
      <c r="E62" s="115">
        <v>18671027</v>
      </c>
      <c r="F62" s="115">
        <v>9386069</v>
      </c>
      <c r="G62" s="115">
        <v>9284958</v>
      </c>
      <c r="I62" s="106"/>
      <c r="J62" s="106"/>
      <c r="K62" s="106"/>
    </row>
    <row r="63" spans="1:11">
      <c r="A63" s="131">
        <v>44544</v>
      </c>
      <c r="B63" s="132" t="s">
        <v>379</v>
      </c>
      <c r="C63" s="131">
        <v>44535</v>
      </c>
      <c r="D63" s="132" t="s">
        <v>344</v>
      </c>
      <c r="E63" s="115">
        <v>18659635</v>
      </c>
      <c r="F63" s="115">
        <v>9380291</v>
      </c>
      <c r="G63" s="115">
        <v>9279344</v>
      </c>
      <c r="I63" s="106"/>
      <c r="J63" s="106"/>
      <c r="K63" s="106"/>
    </row>
    <row r="64" spans="1:11">
      <c r="A64" s="131">
        <v>44543</v>
      </c>
      <c r="B64" s="132" t="s">
        <v>380</v>
      </c>
      <c r="C64" s="131">
        <v>44535</v>
      </c>
      <c r="D64" s="132" t="s">
        <v>344</v>
      </c>
      <c r="E64" s="115">
        <v>18640563</v>
      </c>
      <c r="F64" s="115">
        <v>9372275</v>
      </c>
      <c r="G64" s="115">
        <v>9268288</v>
      </c>
      <c r="I64" s="106"/>
      <c r="J64" s="106"/>
      <c r="K64" s="106"/>
    </row>
    <row r="65" spans="1:11">
      <c r="A65" s="131">
        <v>44540</v>
      </c>
      <c r="B65" s="132" t="s">
        <v>381</v>
      </c>
      <c r="C65" s="131">
        <v>44535</v>
      </c>
      <c r="D65" s="132" t="s">
        <v>344</v>
      </c>
      <c r="E65" s="115">
        <v>18625772</v>
      </c>
      <c r="F65" s="115">
        <v>9365125</v>
      </c>
      <c r="G65" s="115">
        <v>9260647</v>
      </c>
      <c r="I65" s="106"/>
      <c r="J65" s="106"/>
      <c r="K65" s="106"/>
    </row>
    <row r="66" spans="1:11">
      <c r="A66" s="131">
        <v>44539</v>
      </c>
      <c r="B66" s="132" t="s">
        <v>315</v>
      </c>
      <c r="C66" s="131">
        <v>44535</v>
      </c>
      <c r="D66" s="132" t="s">
        <v>344</v>
      </c>
      <c r="E66" s="115">
        <v>18607659</v>
      </c>
      <c r="F66" s="115">
        <v>9354818</v>
      </c>
      <c r="G66" s="115">
        <v>9252841</v>
      </c>
      <c r="I66" s="106"/>
      <c r="J66" s="106"/>
      <c r="K66" s="106"/>
    </row>
    <row r="67" spans="1:11">
      <c r="A67" s="131">
        <v>44538</v>
      </c>
      <c r="B67" s="132" t="s">
        <v>346</v>
      </c>
      <c r="C67" s="131">
        <v>44535</v>
      </c>
      <c r="D67" s="132" t="s">
        <v>344</v>
      </c>
      <c r="E67" s="115">
        <v>18598311</v>
      </c>
      <c r="F67" s="115">
        <v>9350330</v>
      </c>
      <c r="G67" s="115">
        <v>9247981</v>
      </c>
      <c r="I67" s="106"/>
      <c r="J67" s="106"/>
      <c r="K67" s="106"/>
    </row>
    <row r="68" spans="1:11">
      <c r="A68" s="131">
        <v>44537</v>
      </c>
      <c r="B68" s="132" t="s">
        <v>379</v>
      </c>
      <c r="C68" s="131">
        <v>44528</v>
      </c>
      <c r="D68" s="132" t="s">
        <v>344</v>
      </c>
      <c r="E68" s="115">
        <v>18577321</v>
      </c>
      <c r="F68" s="115">
        <v>9341279</v>
      </c>
      <c r="G68" s="115">
        <v>9236042</v>
      </c>
      <c r="I68" s="106"/>
      <c r="J68" s="106"/>
      <c r="K68" s="106"/>
    </row>
    <row r="69" spans="1:11">
      <c r="A69" s="131">
        <v>44536</v>
      </c>
      <c r="B69" s="132" t="s">
        <v>380</v>
      </c>
      <c r="C69" s="131">
        <v>44528</v>
      </c>
      <c r="D69" s="132" t="s">
        <v>344</v>
      </c>
      <c r="E69" s="115">
        <v>18561020</v>
      </c>
      <c r="F69" s="115">
        <v>9328651</v>
      </c>
      <c r="G69" s="115">
        <v>9232369</v>
      </c>
      <c r="H69" s="106"/>
      <c r="I69" s="106"/>
      <c r="J69" s="106"/>
      <c r="K69" s="106"/>
    </row>
    <row r="70" spans="1:11">
      <c r="A70" s="131">
        <v>44533</v>
      </c>
      <c r="B70" s="132" t="s">
        <v>381</v>
      </c>
      <c r="C70" s="131">
        <v>44528</v>
      </c>
      <c r="D70" s="132" t="s">
        <v>344</v>
      </c>
      <c r="E70" s="115">
        <v>18533174</v>
      </c>
      <c r="F70" s="115">
        <v>9314823</v>
      </c>
      <c r="G70" s="115">
        <v>9218351</v>
      </c>
      <c r="H70" s="106"/>
      <c r="I70" s="106"/>
      <c r="J70" s="106"/>
      <c r="K70" s="106"/>
    </row>
    <row r="71" spans="1:11">
      <c r="A71" s="131">
        <v>44532</v>
      </c>
      <c r="B71" s="132" t="s">
        <v>315</v>
      </c>
      <c r="C71" s="131">
        <v>44528</v>
      </c>
      <c r="D71" s="132" t="s">
        <v>344</v>
      </c>
      <c r="E71" s="115">
        <v>18522039</v>
      </c>
      <c r="F71" s="115">
        <v>9312559</v>
      </c>
      <c r="G71" s="115">
        <v>9209480</v>
      </c>
      <c r="H71" s="106"/>
      <c r="I71" s="106"/>
      <c r="J71" s="106"/>
      <c r="K71" s="106"/>
    </row>
    <row r="72" spans="1:11">
      <c r="A72" s="131">
        <v>44531</v>
      </c>
      <c r="B72" s="132" t="s">
        <v>346</v>
      </c>
      <c r="C72" s="131">
        <v>44528</v>
      </c>
      <c r="D72" s="132" t="s">
        <v>344</v>
      </c>
      <c r="E72" s="115">
        <v>18502379</v>
      </c>
      <c r="F72" s="115">
        <v>9303652</v>
      </c>
      <c r="G72" s="115">
        <v>9198727</v>
      </c>
      <c r="H72" s="106"/>
      <c r="I72" s="106"/>
      <c r="J72" s="106"/>
      <c r="K72" s="106"/>
    </row>
    <row r="73" spans="1:11">
      <c r="A73" s="131">
        <v>44530</v>
      </c>
      <c r="B73" s="132" t="s">
        <v>379</v>
      </c>
      <c r="C73" s="131">
        <v>44521</v>
      </c>
      <c r="D73" s="132" t="s">
        <v>344</v>
      </c>
      <c r="E73" s="115">
        <v>18481920</v>
      </c>
      <c r="F73" s="115">
        <v>9299559</v>
      </c>
      <c r="G73" s="115">
        <v>9182361</v>
      </c>
      <c r="H73" s="106"/>
      <c r="I73" s="106"/>
      <c r="J73" s="106"/>
      <c r="K73" s="106"/>
    </row>
    <row r="74" spans="1:11">
      <c r="A74" s="131">
        <v>44529</v>
      </c>
      <c r="B74" s="132" t="s">
        <v>380</v>
      </c>
      <c r="C74" s="131">
        <v>44521</v>
      </c>
      <c r="D74" s="132" t="s">
        <v>344</v>
      </c>
      <c r="E74" s="115">
        <v>18458304</v>
      </c>
      <c r="F74" s="115">
        <v>9287972</v>
      </c>
      <c r="G74" s="115">
        <v>9170332</v>
      </c>
      <c r="H74" s="106"/>
      <c r="I74" s="106"/>
      <c r="J74" s="106"/>
      <c r="K74" s="106"/>
    </row>
    <row r="75" spans="1:11">
      <c r="A75" s="131">
        <v>44526</v>
      </c>
      <c r="B75" s="132" t="s">
        <v>381</v>
      </c>
      <c r="C75" s="131">
        <v>44521</v>
      </c>
      <c r="D75" s="132" t="s">
        <v>344</v>
      </c>
      <c r="E75" s="115">
        <v>18427485</v>
      </c>
      <c r="F75" s="115">
        <v>9274576</v>
      </c>
      <c r="G75" s="115">
        <v>9152909</v>
      </c>
      <c r="H75" s="106"/>
      <c r="I75" s="106"/>
    </row>
    <row r="76" spans="1:11">
      <c r="A76" s="131">
        <v>44525</v>
      </c>
      <c r="B76" s="132" t="s">
        <v>315</v>
      </c>
      <c r="C76" s="131">
        <v>44521</v>
      </c>
      <c r="D76" s="132" t="s">
        <v>344</v>
      </c>
      <c r="E76" s="115">
        <v>18385612</v>
      </c>
      <c r="F76" s="115">
        <v>9266788</v>
      </c>
      <c r="G76" s="115">
        <v>9118824</v>
      </c>
      <c r="H76" s="106"/>
      <c r="I76" s="106"/>
    </row>
    <row r="77" spans="1:11">
      <c r="A77" s="131">
        <v>44524</v>
      </c>
      <c r="B77" s="132" t="s">
        <v>346</v>
      </c>
      <c r="C77" s="131">
        <v>44521</v>
      </c>
      <c r="D77" s="132" t="s">
        <v>344</v>
      </c>
      <c r="E77" s="115">
        <v>18348886</v>
      </c>
      <c r="F77" s="115">
        <v>9254476</v>
      </c>
      <c r="G77" s="115">
        <v>9094410</v>
      </c>
      <c r="H77" s="106"/>
      <c r="I77" s="106"/>
    </row>
    <row r="78" spans="1:11">
      <c r="A78" s="131">
        <v>44522</v>
      </c>
      <c r="B78" s="132" t="s">
        <v>380</v>
      </c>
      <c r="C78" s="131">
        <v>44514</v>
      </c>
      <c r="D78" s="132" t="s">
        <v>344</v>
      </c>
      <c r="E78" s="115">
        <v>18303737</v>
      </c>
      <c r="F78" s="115">
        <v>9238620</v>
      </c>
      <c r="G78" s="115">
        <v>9065117</v>
      </c>
      <c r="H78" s="106"/>
      <c r="I78" s="106"/>
    </row>
    <row r="79" spans="1:11">
      <c r="A79" s="131">
        <v>44519</v>
      </c>
      <c r="B79" s="132" t="s">
        <v>381</v>
      </c>
      <c r="C79" s="131">
        <v>44514</v>
      </c>
      <c r="D79" s="132" t="s">
        <v>344</v>
      </c>
      <c r="E79" s="115">
        <v>18262751</v>
      </c>
      <c r="F79" s="115">
        <v>9220629</v>
      </c>
      <c r="G79" s="115">
        <v>9042122</v>
      </c>
      <c r="H79" s="106"/>
      <c r="I79" s="106"/>
    </row>
    <row r="80" spans="1:11">
      <c r="A80" s="131">
        <v>44518</v>
      </c>
      <c r="B80" s="132" t="s">
        <v>315</v>
      </c>
      <c r="C80" s="131">
        <v>44514</v>
      </c>
      <c r="D80" s="132" t="s">
        <v>344</v>
      </c>
      <c r="E80" s="115">
        <v>18224500</v>
      </c>
      <c r="F80" s="115">
        <v>9202570</v>
      </c>
      <c r="G80" s="115">
        <v>9021930</v>
      </c>
      <c r="H80" s="106"/>
      <c r="I80" s="106"/>
    </row>
    <row r="81" spans="1:9">
      <c r="A81" s="131">
        <v>44517</v>
      </c>
      <c r="B81" s="132" t="s">
        <v>346</v>
      </c>
      <c r="C81" s="131">
        <v>44514</v>
      </c>
      <c r="D81" s="132" t="s">
        <v>344</v>
      </c>
      <c r="E81" s="115">
        <v>18193478</v>
      </c>
      <c r="F81" s="115">
        <v>9187228</v>
      </c>
      <c r="G81" s="115">
        <v>9006250</v>
      </c>
      <c r="H81" s="106"/>
      <c r="I81" s="106"/>
    </row>
    <row r="82" spans="1:9">
      <c r="A82" s="131">
        <v>44516</v>
      </c>
      <c r="B82" s="132" t="s">
        <v>379</v>
      </c>
      <c r="C82" s="131">
        <v>44507</v>
      </c>
      <c r="D82" s="132" t="s">
        <v>344</v>
      </c>
      <c r="E82" s="115">
        <v>18144830</v>
      </c>
      <c r="F82" s="115">
        <v>9168539</v>
      </c>
      <c r="G82" s="115">
        <v>8976291</v>
      </c>
    </row>
    <row r="83" spans="1:9">
      <c r="A83" s="131">
        <v>44515</v>
      </c>
      <c r="B83" s="132" t="s">
        <v>380</v>
      </c>
      <c r="C83" s="131">
        <v>44507</v>
      </c>
      <c r="D83" s="132" t="s">
        <v>344</v>
      </c>
      <c r="E83" s="115">
        <v>18112044</v>
      </c>
      <c r="F83" s="115">
        <v>9154469</v>
      </c>
      <c r="G83" s="115">
        <v>8957575</v>
      </c>
    </row>
    <row r="84" spans="1:9">
      <c r="A84" s="131">
        <v>44512</v>
      </c>
      <c r="B84" s="132" t="s">
        <v>381</v>
      </c>
      <c r="C84" s="131">
        <v>44507</v>
      </c>
      <c r="D84" s="132" t="s">
        <v>344</v>
      </c>
      <c r="E84" s="115">
        <v>18061964</v>
      </c>
      <c r="F84" s="115">
        <v>9133366</v>
      </c>
      <c r="G84" s="115">
        <v>8928598</v>
      </c>
    </row>
    <row r="85" spans="1:9">
      <c r="A85" s="131">
        <v>44511</v>
      </c>
      <c r="B85" s="132" t="s">
        <v>315</v>
      </c>
      <c r="C85" s="131">
        <v>44507</v>
      </c>
      <c r="D85" s="132" t="s">
        <v>344</v>
      </c>
      <c r="E85" s="115">
        <v>18018569</v>
      </c>
      <c r="F85" s="115">
        <v>9114005</v>
      </c>
      <c r="G85" s="115">
        <v>8904564</v>
      </c>
    </row>
    <row r="86" spans="1:9">
      <c r="A86" s="131">
        <v>44510</v>
      </c>
      <c r="B86" s="132" t="s">
        <v>346</v>
      </c>
      <c r="C86" s="131">
        <v>44507</v>
      </c>
      <c r="D86" s="132" t="s">
        <v>344</v>
      </c>
      <c r="E86" s="115">
        <v>17979727</v>
      </c>
      <c r="F86" s="115">
        <v>9100233</v>
      </c>
      <c r="G86" s="115">
        <v>8879494</v>
      </c>
    </row>
    <row r="87" spans="1:9">
      <c r="A87" s="131">
        <v>44509</v>
      </c>
      <c r="B87" s="132" t="s">
        <v>379</v>
      </c>
      <c r="C87" s="131">
        <v>44500</v>
      </c>
      <c r="D87" s="132" t="s">
        <v>344</v>
      </c>
      <c r="E87" s="115">
        <v>17901845</v>
      </c>
      <c r="F87" s="115">
        <v>9076610</v>
      </c>
      <c r="G87" s="115">
        <v>8825235</v>
      </c>
    </row>
    <row r="88" spans="1:9">
      <c r="A88" s="131">
        <v>44508</v>
      </c>
      <c r="B88" s="132" t="s">
        <v>380</v>
      </c>
      <c r="C88" s="131">
        <v>44500</v>
      </c>
      <c r="D88" s="132" t="s">
        <v>344</v>
      </c>
      <c r="E88" s="115">
        <v>17857311</v>
      </c>
      <c r="F88" s="115">
        <v>9055812</v>
      </c>
      <c r="G88" s="115">
        <v>8801499</v>
      </c>
    </row>
    <row r="89" spans="1:9">
      <c r="A89" s="131">
        <v>44505</v>
      </c>
      <c r="B89" s="132" t="s">
        <v>381</v>
      </c>
      <c r="C89" s="131">
        <v>44500</v>
      </c>
      <c r="D89" s="132" t="s">
        <v>344</v>
      </c>
      <c r="E89" s="115">
        <v>17795815</v>
      </c>
      <c r="F89" s="115">
        <v>9027574</v>
      </c>
      <c r="G89" s="115">
        <v>8768241</v>
      </c>
    </row>
    <row r="90" spans="1:9">
      <c r="A90" s="131">
        <v>44504</v>
      </c>
      <c r="B90" s="132" t="s">
        <v>315</v>
      </c>
      <c r="C90" s="131">
        <v>44500</v>
      </c>
      <c r="D90" s="132" t="s">
        <v>344</v>
      </c>
      <c r="E90" s="115">
        <v>17737982</v>
      </c>
      <c r="F90" s="115">
        <v>9001117</v>
      </c>
      <c r="G90" s="115">
        <v>8736865</v>
      </c>
    </row>
    <row r="91" spans="1:9">
      <c r="A91" s="131" t="s">
        <v>356</v>
      </c>
      <c r="B91" s="132" t="s">
        <v>379</v>
      </c>
      <c r="C91" s="131">
        <v>44500</v>
      </c>
      <c r="D91" s="132" t="s">
        <v>344</v>
      </c>
      <c r="E91" s="115">
        <v>17680448</v>
      </c>
      <c r="F91" s="115">
        <v>8986466</v>
      </c>
      <c r="G91" s="115">
        <v>8693982</v>
      </c>
    </row>
    <row r="92" spans="1:9">
      <c r="A92" s="131">
        <v>44501</v>
      </c>
      <c r="B92" s="132" t="s">
        <v>380</v>
      </c>
      <c r="C92" s="131">
        <v>44493</v>
      </c>
      <c r="D92" s="132" t="s">
        <v>344</v>
      </c>
      <c r="E92" s="115">
        <v>17562669</v>
      </c>
      <c r="F92" s="115">
        <v>8968493</v>
      </c>
      <c r="G92" s="115">
        <v>8594176</v>
      </c>
    </row>
    <row r="93" spans="1:9">
      <c r="A93" s="131">
        <v>44498</v>
      </c>
      <c r="B93" s="132" t="s">
        <v>381</v>
      </c>
      <c r="C93" s="131">
        <v>44493</v>
      </c>
      <c r="D93" s="132" t="s">
        <v>344</v>
      </c>
      <c r="E93" s="115">
        <v>17467333</v>
      </c>
      <c r="F93" s="115">
        <v>8934834</v>
      </c>
      <c r="G93" s="115">
        <v>8532499</v>
      </c>
    </row>
    <row r="94" spans="1:9">
      <c r="A94" s="131">
        <v>44497</v>
      </c>
      <c r="B94" s="132" t="s">
        <v>315</v>
      </c>
      <c r="C94" s="131">
        <v>44493</v>
      </c>
      <c r="D94" s="132" t="s">
        <v>344</v>
      </c>
      <c r="E94" s="115">
        <v>17390568</v>
      </c>
      <c r="F94" s="115">
        <v>8908641</v>
      </c>
      <c r="G94" s="115">
        <v>8481927</v>
      </c>
    </row>
    <row r="95" spans="1:9">
      <c r="A95" s="131">
        <v>44496</v>
      </c>
      <c r="B95" s="132" t="s">
        <v>346</v>
      </c>
      <c r="C95" s="131">
        <v>44493</v>
      </c>
      <c r="D95" s="132" t="s">
        <v>344</v>
      </c>
      <c r="E95" s="115">
        <v>17303688</v>
      </c>
      <c r="F95" s="115">
        <v>8880975</v>
      </c>
      <c r="G95" s="115">
        <v>8422713</v>
      </c>
    </row>
    <row r="96" spans="1:9">
      <c r="A96" s="131">
        <v>44495</v>
      </c>
      <c r="B96" s="132" t="s">
        <v>379</v>
      </c>
      <c r="C96" s="131">
        <v>44486</v>
      </c>
      <c r="D96" s="132" t="s">
        <v>344</v>
      </c>
      <c r="E96" s="115">
        <v>17063583</v>
      </c>
      <c r="F96" s="115">
        <v>8847583</v>
      </c>
      <c r="G96" s="115">
        <v>8216000</v>
      </c>
    </row>
    <row r="97" spans="1:7">
      <c r="A97" s="131">
        <v>44494</v>
      </c>
      <c r="B97" s="132" t="s">
        <v>380</v>
      </c>
      <c r="C97" s="131">
        <v>44486</v>
      </c>
      <c r="D97" s="132" t="s">
        <v>344</v>
      </c>
      <c r="E97" s="115">
        <v>16987004</v>
      </c>
      <c r="F97" s="115">
        <v>8823450</v>
      </c>
      <c r="G97" s="115">
        <v>8163554</v>
      </c>
    </row>
    <row r="98" spans="1:7">
      <c r="A98" s="131">
        <v>44491</v>
      </c>
      <c r="B98" s="132" t="s">
        <v>381</v>
      </c>
      <c r="C98" s="131">
        <v>44486</v>
      </c>
      <c r="D98" s="132" t="s">
        <v>344</v>
      </c>
      <c r="E98" s="115">
        <v>16853213</v>
      </c>
      <c r="F98" s="115">
        <v>8770662</v>
      </c>
      <c r="G98" s="115">
        <v>8082551</v>
      </c>
    </row>
    <row r="99" spans="1:7">
      <c r="A99" s="131">
        <v>44490</v>
      </c>
      <c r="B99" s="132" t="s">
        <v>315</v>
      </c>
      <c r="C99" s="131">
        <v>44486</v>
      </c>
      <c r="D99" s="132" t="s">
        <v>344</v>
      </c>
      <c r="E99" s="115">
        <v>16759485</v>
      </c>
      <c r="F99" s="115">
        <v>8738968</v>
      </c>
      <c r="G99" s="115">
        <v>8020517</v>
      </c>
    </row>
    <row r="100" spans="1:7">
      <c r="A100" s="131">
        <v>44489</v>
      </c>
      <c r="B100" s="132" t="s">
        <v>346</v>
      </c>
      <c r="C100" s="131">
        <v>44486</v>
      </c>
      <c r="D100" s="132" t="s">
        <v>344</v>
      </c>
      <c r="E100" s="115">
        <v>16650906</v>
      </c>
      <c r="F100" s="115">
        <v>8705231</v>
      </c>
      <c r="G100" s="115">
        <v>7945675</v>
      </c>
    </row>
    <row r="101" spans="1:7">
      <c r="A101" s="131">
        <v>44488</v>
      </c>
      <c r="B101" s="132" t="s">
        <v>379</v>
      </c>
      <c r="C101" s="131">
        <v>44479</v>
      </c>
      <c r="D101" s="132" t="s">
        <v>344</v>
      </c>
      <c r="E101" s="115">
        <v>16183152</v>
      </c>
      <c r="F101" s="115">
        <v>8654686</v>
      </c>
      <c r="G101" s="115">
        <v>7528466</v>
      </c>
    </row>
    <row r="102" spans="1:7">
      <c r="A102" s="131">
        <v>44487</v>
      </c>
      <c r="B102" s="132" t="s">
        <v>380</v>
      </c>
      <c r="C102" s="131">
        <v>44479</v>
      </c>
      <c r="D102" s="132" t="s">
        <v>344</v>
      </c>
      <c r="E102" s="115">
        <v>16110633</v>
      </c>
      <c r="F102" s="115">
        <v>8628005</v>
      </c>
      <c r="G102" s="115">
        <v>7482628</v>
      </c>
    </row>
    <row r="103" spans="1:7">
      <c r="A103" s="131">
        <v>44484</v>
      </c>
      <c r="B103" s="132" t="s">
        <v>381</v>
      </c>
      <c r="C103" s="131">
        <v>44479</v>
      </c>
      <c r="D103" s="132" t="s">
        <v>344</v>
      </c>
      <c r="E103" s="115">
        <v>15951922</v>
      </c>
      <c r="F103" s="115">
        <v>8559513</v>
      </c>
      <c r="G103" s="115">
        <v>7392409</v>
      </c>
    </row>
    <row r="104" spans="1:7">
      <c r="A104" s="131">
        <v>44483</v>
      </c>
      <c r="B104" s="132" t="s">
        <v>315</v>
      </c>
      <c r="C104" s="131">
        <v>44479</v>
      </c>
      <c r="D104" s="132" t="s">
        <v>344</v>
      </c>
      <c r="E104" s="115">
        <v>15823840</v>
      </c>
      <c r="F104" s="115">
        <v>8505482</v>
      </c>
      <c r="G104" s="115">
        <v>7318358</v>
      </c>
    </row>
    <row r="105" spans="1:7">
      <c r="A105" s="131">
        <v>44482</v>
      </c>
      <c r="B105" s="132" t="s">
        <v>346</v>
      </c>
      <c r="C105" s="131">
        <v>44479</v>
      </c>
      <c r="D105" s="132" t="s">
        <v>344</v>
      </c>
      <c r="E105" s="115">
        <v>15695448</v>
      </c>
      <c r="F105" s="115">
        <v>8463591</v>
      </c>
      <c r="G105" s="115">
        <v>7231857</v>
      </c>
    </row>
    <row r="106" spans="1:7">
      <c r="A106" s="131">
        <v>44481</v>
      </c>
      <c r="B106" s="132" t="s">
        <v>379</v>
      </c>
      <c r="C106" s="131">
        <v>44472</v>
      </c>
      <c r="D106" s="132" t="s">
        <v>344</v>
      </c>
      <c r="E106" s="115">
        <v>15018814</v>
      </c>
      <c r="F106" s="115">
        <v>8397942</v>
      </c>
      <c r="G106" s="115">
        <v>6620872</v>
      </c>
    </row>
    <row r="107" spans="1:7">
      <c r="A107" s="131">
        <v>44480</v>
      </c>
      <c r="B107" s="132" t="s">
        <v>380</v>
      </c>
      <c r="C107" s="131">
        <v>44472</v>
      </c>
      <c r="D107" s="132" t="s">
        <v>344</v>
      </c>
      <c r="E107" s="115">
        <v>14905810</v>
      </c>
      <c r="F107" s="115">
        <v>8353267</v>
      </c>
      <c r="G107" s="115">
        <v>6552543</v>
      </c>
    </row>
    <row r="108" spans="1:7">
      <c r="A108" s="131">
        <v>44477</v>
      </c>
      <c r="B108" s="132" t="s">
        <v>381</v>
      </c>
      <c r="C108" s="131">
        <v>44472</v>
      </c>
      <c r="D108" s="132" t="s">
        <v>344</v>
      </c>
      <c r="E108" s="115">
        <v>14754420</v>
      </c>
      <c r="F108" s="115">
        <v>8289525</v>
      </c>
      <c r="G108" s="115">
        <v>6464895</v>
      </c>
    </row>
    <row r="109" spans="1:7">
      <c r="A109" s="131">
        <v>44476</v>
      </c>
      <c r="B109" s="132" t="s">
        <v>315</v>
      </c>
      <c r="C109" s="131">
        <v>44472</v>
      </c>
      <c r="D109" s="132" t="s">
        <v>344</v>
      </c>
      <c r="E109" s="115">
        <v>14624035</v>
      </c>
      <c r="F109" s="115">
        <v>8232927</v>
      </c>
      <c r="G109" s="115">
        <v>6391108</v>
      </c>
    </row>
    <row r="110" spans="1:7">
      <c r="A110" s="131">
        <v>44475</v>
      </c>
      <c r="B110" s="132" t="s">
        <v>346</v>
      </c>
      <c r="C110" s="131">
        <v>44472</v>
      </c>
      <c r="D110" s="132" t="s">
        <v>344</v>
      </c>
      <c r="E110" s="115">
        <v>14481316</v>
      </c>
      <c r="F110" s="115">
        <v>8178927</v>
      </c>
      <c r="G110" s="115">
        <v>6302389</v>
      </c>
    </row>
    <row r="111" spans="1:7">
      <c r="A111" s="131">
        <v>44474</v>
      </c>
      <c r="B111" s="132" t="s">
        <v>379</v>
      </c>
      <c r="C111" s="131">
        <v>44465</v>
      </c>
      <c r="D111" s="132" t="s">
        <v>344</v>
      </c>
      <c r="E111" s="115">
        <v>13870464</v>
      </c>
      <c r="F111" s="115">
        <v>8061533</v>
      </c>
      <c r="G111" s="115">
        <v>5808931</v>
      </c>
    </row>
    <row r="112" spans="1:7">
      <c r="A112" s="131">
        <v>44473</v>
      </c>
      <c r="B112" s="132" t="s">
        <v>380</v>
      </c>
      <c r="C112" s="131">
        <v>44465</v>
      </c>
      <c r="D112" s="132" t="s">
        <v>344</v>
      </c>
      <c r="E112" s="115">
        <v>13752173</v>
      </c>
      <c r="F112" s="115">
        <v>7997873</v>
      </c>
      <c r="G112" s="115">
        <v>5754300</v>
      </c>
    </row>
    <row r="113" spans="1:7">
      <c r="A113" s="131">
        <v>44470</v>
      </c>
      <c r="B113" s="132" t="s">
        <v>381</v>
      </c>
      <c r="C113" s="131">
        <v>44465</v>
      </c>
      <c r="D113" s="132" t="s">
        <v>344</v>
      </c>
      <c r="E113" s="115">
        <v>13619566</v>
      </c>
      <c r="F113" s="115">
        <v>7923835</v>
      </c>
      <c r="G113" s="115">
        <v>5695731</v>
      </c>
    </row>
    <row r="114" spans="1:7">
      <c r="A114" s="131">
        <v>44469</v>
      </c>
      <c r="B114" s="132" t="s">
        <v>315</v>
      </c>
      <c r="C114" s="131">
        <v>44465</v>
      </c>
      <c r="D114" s="132" t="s">
        <v>344</v>
      </c>
      <c r="E114" s="115">
        <v>13471048</v>
      </c>
      <c r="F114" s="115">
        <v>7852469</v>
      </c>
      <c r="G114" s="115">
        <v>5618579</v>
      </c>
    </row>
    <row r="115" spans="1:7">
      <c r="A115" s="131">
        <v>44468</v>
      </c>
      <c r="B115" s="132" t="s">
        <v>346</v>
      </c>
      <c r="C115" s="131">
        <v>44465</v>
      </c>
      <c r="D115" s="132" t="s">
        <v>344</v>
      </c>
      <c r="E115" s="115">
        <v>13308466</v>
      </c>
      <c r="F115" s="115">
        <v>7774650</v>
      </c>
      <c r="G115" s="115">
        <v>5533816</v>
      </c>
    </row>
    <row r="116" spans="1:7">
      <c r="A116" s="131">
        <v>44467</v>
      </c>
      <c r="B116" s="132" t="s">
        <v>379</v>
      </c>
      <c r="C116" s="131">
        <v>44458</v>
      </c>
      <c r="D116" s="132" t="s">
        <v>344</v>
      </c>
      <c r="E116" s="115">
        <v>12796816</v>
      </c>
      <c r="F116" s="115">
        <v>7550051</v>
      </c>
      <c r="G116" s="115">
        <v>5246765</v>
      </c>
    </row>
    <row r="117" spans="1:7">
      <c r="A117" s="131">
        <v>44466</v>
      </c>
      <c r="B117" s="132" t="s">
        <v>380</v>
      </c>
      <c r="C117" s="131">
        <v>44458</v>
      </c>
      <c r="D117" s="132" t="s">
        <v>344</v>
      </c>
      <c r="E117" s="115">
        <v>12687469</v>
      </c>
      <c r="F117" s="115">
        <v>7509874</v>
      </c>
      <c r="G117" s="115">
        <v>5177595</v>
      </c>
    </row>
    <row r="118" spans="1:7">
      <c r="A118" s="131">
        <v>44463</v>
      </c>
      <c r="B118" s="132" t="s">
        <v>381</v>
      </c>
      <c r="C118" s="131">
        <v>44458</v>
      </c>
      <c r="D118" s="132" t="s">
        <v>344</v>
      </c>
      <c r="E118" s="115">
        <v>12394639</v>
      </c>
      <c r="F118" s="115">
        <v>7338505</v>
      </c>
      <c r="G118" s="115">
        <v>5056134</v>
      </c>
    </row>
    <row r="119" spans="1:7">
      <c r="A119" s="131">
        <v>44461</v>
      </c>
      <c r="B119" s="132" t="s">
        <v>346</v>
      </c>
      <c r="C119" s="131">
        <v>44458</v>
      </c>
      <c r="D119" s="132" t="s">
        <v>344</v>
      </c>
      <c r="E119" s="115">
        <v>12127735</v>
      </c>
      <c r="F119" s="115">
        <v>7183591</v>
      </c>
      <c r="G119" s="115">
        <v>4944144</v>
      </c>
    </row>
    <row r="120" spans="1:7">
      <c r="A120" s="131">
        <v>44460</v>
      </c>
      <c r="B120" s="132" t="s">
        <v>379</v>
      </c>
      <c r="C120" s="131">
        <v>44451</v>
      </c>
      <c r="D120" s="132" t="s">
        <v>344</v>
      </c>
      <c r="E120" s="115">
        <v>11493995</v>
      </c>
      <c r="F120" s="115">
        <v>6765420</v>
      </c>
      <c r="G120" s="115">
        <v>4728575</v>
      </c>
    </row>
    <row r="121" spans="1:7">
      <c r="A121" s="131">
        <v>44456</v>
      </c>
      <c r="B121" s="132" t="s">
        <v>381</v>
      </c>
      <c r="C121" s="131">
        <v>44451</v>
      </c>
      <c r="D121" s="132" t="s">
        <v>344</v>
      </c>
      <c r="E121" s="115">
        <v>11190658</v>
      </c>
      <c r="F121" s="115">
        <v>6593989</v>
      </c>
      <c r="G121" s="115">
        <v>4596669</v>
      </c>
    </row>
    <row r="122" spans="1:7">
      <c r="A122" s="131">
        <v>44455</v>
      </c>
      <c r="B122" s="132" t="s">
        <v>315</v>
      </c>
      <c r="C122" s="131">
        <v>44451</v>
      </c>
      <c r="D122" s="132" t="s">
        <v>344</v>
      </c>
      <c r="E122" s="115">
        <v>10948632</v>
      </c>
      <c r="F122" s="115">
        <v>6453594</v>
      </c>
      <c r="G122" s="115">
        <v>4495038</v>
      </c>
    </row>
    <row r="123" spans="1:7">
      <c r="A123" s="131">
        <v>44454</v>
      </c>
      <c r="B123" s="132" t="s">
        <v>346</v>
      </c>
      <c r="C123" s="131">
        <v>44451</v>
      </c>
      <c r="D123" s="132" t="s">
        <v>344</v>
      </c>
      <c r="E123" s="115">
        <v>10693135</v>
      </c>
      <c r="F123" s="115">
        <v>6315611</v>
      </c>
      <c r="G123" s="115">
        <v>4377524</v>
      </c>
    </row>
    <row r="124" spans="1:7">
      <c r="A124" s="131">
        <v>44453</v>
      </c>
      <c r="B124" s="132" t="s">
        <v>379</v>
      </c>
      <c r="C124" s="131">
        <v>44444</v>
      </c>
      <c r="D124" s="132" t="s">
        <v>344</v>
      </c>
      <c r="E124" s="115">
        <v>9899421</v>
      </c>
      <c r="F124" s="115">
        <v>5741895</v>
      </c>
      <c r="G124" s="115">
        <v>4157526</v>
      </c>
    </row>
    <row r="125" spans="1:7">
      <c r="A125" s="131">
        <v>44452</v>
      </c>
      <c r="B125" s="132" t="s">
        <v>380</v>
      </c>
      <c r="C125" s="131">
        <v>44444</v>
      </c>
      <c r="D125" s="132" t="s">
        <v>344</v>
      </c>
      <c r="E125" s="115">
        <v>9673723</v>
      </c>
      <c r="F125" s="115">
        <v>5630938</v>
      </c>
      <c r="G125" s="115">
        <v>4042785</v>
      </c>
    </row>
    <row r="126" spans="1:7">
      <c r="A126" s="131">
        <v>44449</v>
      </c>
      <c r="B126" s="132" t="s">
        <v>381</v>
      </c>
      <c r="C126" s="131">
        <v>44444</v>
      </c>
      <c r="D126" s="132" t="s">
        <v>344</v>
      </c>
      <c r="E126" s="115">
        <v>9364622</v>
      </c>
      <c r="F126" s="115">
        <v>5477379</v>
      </c>
      <c r="G126" s="115">
        <v>3887243</v>
      </c>
    </row>
    <row r="127" spans="1:7">
      <c r="A127" s="131">
        <v>44448</v>
      </c>
      <c r="B127" s="132" t="s">
        <v>315</v>
      </c>
      <c r="C127" s="131">
        <v>44444</v>
      </c>
      <c r="D127" s="132" t="s">
        <v>344</v>
      </c>
      <c r="E127" s="115">
        <v>9087375</v>
      </c>
      <c r="F127" s="115">
        <v>5323073</v>
      </c>
      <c r="G127" s="115">
        <v>3764302</v>
      </c>
    </row>
    <row r="128" spans="1:7">
      <c r="A128" s="131">
        <v>44447</v>
      </c>
      <c r="B128" s="132" t="s">
        <v>346</v>
      </c>
      <c r="C128" s="131">
        <v>44444</v>
      </c>
      <c r="D128" s="132" t="s">
        <v>344</v>
      </c>
      <c r="E128" s="115">
        <v>8831775</v>
      </c>
      <c r="F128" s="115">
        <v>5194005</v>
      </c>
      <c r="G128" s="115">
        <v>3637770</v>
      </c>
    </row>
    <row r="129" spans="1:7">
      <c r="A129" s="131">
        <v>44446</v>
      </c>
      <c r="B129" s="132" t="s">
        <v>379</v>
      </c>
      <c r="C129" s="131">
        <v>44437</v>
      </c>
      <c r="D129" s="132" t="s">
        <v>344</v>
      </c>
      <c r="E129" s="115">
        <v>8015343</v>
      </c>
      <c r="F129" s="115">
        <v>4705820</v>
      </c>
      <c r="G129" s="115">
        <v>3309523</v>
      </c>
    </row>
    <row r="130" spans="1:7">
      <c r="A130" s="131">
        <v>44445</v>
      </c>
      <c r="B130" s="132" t="s">
        <v>380</v>
      </c>
      <c r="C130" s="131">
        <v>44437</v>
      </c>
      <c r="D130" s="132" t="s">
        <v>344</v>
      </c>
      <c r="E130" s="115">
        <v>7832204</v>
      </c>
      <c r="F130" s="115">
        <v>4609625</v>
      </c>
      <c r="G130" s="115">
        <v>3222579</v>
      </c>
    </row>
    <row r="131" spans="1:7">
      <c r="A131" s="131">
        <v>44442</v>
      </c>
      <c r="B131" s="132" t="s">
        <v>381</v>
      </c>
      <c r="C131" s="131">
        <v>44437</v>
      </c>
      <c r="D131" s="132" t="s">
        <v>344</v>
      </c>
      <c r="E131" s="115">
        <v>7532648</v>
      </c>
      <c r="F131" s="115">
        <v>4446465</v>
      </c>
      <c r="G131" s="115">
        <v>3086183</v>
      </c>
    </row>
    <row r="132" spans="1:7">
      <c r="A132" s="131">
        <v>44441</v>
      </c>
      <c r="B132" s="132" t="s">
        <v>315</v>
      </c>
      <c r="C132" s="131">
        <v>44437</v>
      </c>
      <c r="D132" s="132" t="s">
        <v>344</v>
      </c>
      <c r="E132" s="115">
        <v>7293150</v>
      </c>
      <c r="F132" s="115">
        <v>4323860</v>
      </c>
      <c r="G132" s="115">
        <v>2969290</v>
      </c>
    </row>
    <row r="133" spans="1:7">
      <c r="A133" s="131">
        <v>44440</v>
      </c>
      <c r="B133" s="132" t="s">
        <v>346</v>
      </c>
      <c r="C133" s="131">
        <v>44437</v>
      </c>
      <c r="D133" s="132" t="s">
        <v>344</v>
      </c>
      <c r="E133" s="115">
        <v>7049347</v>
      </c>
      <c r="F133" s="115">
        <v>4206037</v>
      </c>
      <c r="G133" s="115">
        <v>2843310</v>
      </c>
    </row>
    <row r="134" spans="1:7">
      <c r="A134" s="131">
        <v>44439</v>
      </c>
      <c r="B134" s="132" t="s">
        <v>379</v>
      </c>
      <c r="C134" s="131">
        <v>44430</v>
      </c>
      <c r="D134" s="132" t="s">
        <v>344</v>
      </c>
      <c r="E134" s="115">
        <v>6366259</v>
      </c>
      <c r="F134" s="115">
        <v>3939155</v>
      </c>
      <c r="G134" s="115">
        <v>2427104</v>
      </c>
    </row>
    <row r="135" spans="1:7">
      <c r="A135" s="131">
        <v>44438</v>
      </c>
      <c r="B135" s="132" t="s">
        <v>380</v>
      </c>
      <c r="C135" s="131">
        <v>44430</v>
      </c>
      <c r="D135" s="132" t="s">
        <v>344</v>
      </c>
      <c r="E135" s="115">
        <v>6130651</v>
      </c>
      <c r="F135" s="115">
        <v>3818332</v>
      </c>
      <c r="G135" s="115">
        <v>2312319</v>
      </c>
    </row>
    <row r="136" spans="1:7">
      <c r="A136" s="131">
        <v>44435</v>
      </c>
      <c r="B136" s="132" t="s">
        <v>381</v>
      </c>
      <c r="C136" s="131">
        <v>44430</v>
      </c>
      <c r="D136" s="132" t="s">
        <v>344</v>
      </c>
      <c r="E136" s="115">
        <v>5767203</v>
      </c>
      <c r="F136" s="115">
        <v>3613973</v>
      </c>
      <c r="G136" s="115">
        <v>2153230</v>
      </c>
    </row>
    <row r="137" spans="1:7">
      <c r="A137" s="131">
        <v>44434</v>
      </c>
      <c r="B137" s="132" t="s">
        <v>315</v>
      </c>
      <c r="C137" s="131">
        <v>44430</v>
      </c>
      <c r="D137" s="132" t="s">
        <v>344</v>
      </c>
      <c r="E137" s="115">
        <v>5515725</v>
      </c>
      <c r="F137" s="115">
        <v>3481057</v>
      </c>
      <c r="G137" s="115">
        <v>2034668</v>
      </c>
    </row>
    <row r="138" spans="1:7">
      <c r="A138" s="131">
        <v>44433</v>
      </c>
      <c r="B138" s="132" t="s">
        <v>346</v>
      </c>
      <c r="C138" s="131">
        <v>44430</v>
      </c>
      <c r="D138" s="132" t="s">
        <v>344</v>
      </c>
      <c r="E138" s="115">
        <v>5251138</v>
      </c>
      <c r="F138" s="115">
        <v>3336803</v>
      </c>
      <c r="G138" s="115">
        <v>1914335</v>
      </c>
    </row>
    <row r="139" spans="1:7">
      <c r="A139" s="131">
        <v>44432</v>
      </c>
      <c r="B139" s="132" t="s">
        <v>379</v>
      </c>
      <c r="C139" s="131">
        <v>44423</v>
      </c>
      <c r="D139" s="132" t="s">
        <v>344</v>
      </c>
      <c r="E139" s="115">
        <v>4642683</v>
      </c>
      <c r="F139" s="115">
        <v>3121870</v>
      </c>
      <c r="G139" s="115">
        <v>1520813</v>
      </c>
    </row>
    <row r="140" spans="1:7">
      <c r="A140" s="131">
        <v>44431</v>
      </c>
      <c r="B140" s="132" t="s">
        <v>380</v>
      </c>
      <c r="C140" s="131">
        <v>44423</v>
      </c>
      <c r="D140" s="132" t="s">
        <v>344</v>
      </c>
      <c r="E140" s="115">
        <v>4441321</v>
      </c>
      <c r="F140" s="115">
        <v>3000348</v>
      </c>
      <c r="G140" s="115">
        <v>1440973</v>
      </c>
    </row>
    <row r="141" spans="1:7">
      <c r="A141" s="131">
        <v>44428</v>
      </c>
      <c r="B141" s="132" t="s">
        <v>381</v>
      </c>
      <c r="C141" s="131">
        <v>44423</v>
      </c>
      <c r="D141" s="132" t="s">
        <v>344</v>
      </c>
      <c r="E141" s="115">
        <v>4130976</v>
      </c>
      <c r="F141" s="115">
        <v>2827197</v>
      </c>
      <c r="G141" s="115">
        <v>1303779</v>
      </c>
    </row>
    <row r="142" spans="1:7">
      <c r="A142" s="131">
        <v>44427</v>
      </c>
      <c r="B142" s="132" t="s">
        <v>315</v>
      </c>
      <c r="C142" s="131">
        <v>44423</v>
      </c>
      <c r="D142" s="132" t="s">
        <v>344</v>
      </c>
      <c r="E142" s="115">
        <v>3902839</v>
      </c>
      <c r="F142" s="115">
        <v>2705274</v>
      </c>
      <c r="G142" s="115">
        <v>1197565</v>
      </c>
    </row>
    <row r="143" spans="1:7">
      <c r="A143" s="131">
        <v>44426</v>
      </c>
      <c r="B143" s="132" t="s">
        <v>346</v>
      </c>
      <c r="C143" s="131">
        <v>44423</v>
      </c>
      <c r="D143" s="132" t="s">
        <v>344</v>
      </c>
      <c r="E143" s="115">
        <v>3663878</v>
      </c>
      <c r="F143" s="115">
        <v>2572887</v>
      </c>
      <c r="G143" s="115">
        <v>1090991</v>
      </c>
    </row>
    <row r="144" spans="1:7">
      <c r="A144" s="131">
        <v>44425</v>
      </c>
      <c r="B144" s="132" t="s">
        <v>379</v>
      </c>
      <c r="C144" s="131">
        <v>44416</v>
      </c>
      <c r="D144" s="132" t="s">
        <v>344</v>
      </c>
      <c r="E144" s="115">
        <v>3224734</v>
      </c>
      <c r="F144" s="115">
        <v>2409948</v>
      </c>
      <c r="G144" s="115">
        <v>814786</v>
      </c>
    </row>
    <row r="145" spans="1:7">
      <c r="A145" s="131">
        <v>44424</v>
      </c>
      <c r="B145" s="132" t="s">
        <v>380</v>
      </c>
      <c r="C145" s="131">
        <v>44416</v>
      </c>
      <c r="D145" s="132" t="s">
        <v>344</v>
      </c>
      <c r="E145" s="115">
        <v>3080184</v>
      </c>
      <c r="F145" s="115">
        <v>2325181</v>
      </c>
      <c r="G145" s="115">
        <v>755003</v>
      </c>
    </row>
    <row r="146" spans="1:7">
      <c r="A146" s="131">
        <v>44421</v>
      </c>
      <c r="B146" s="132" t="s">
        <v>381</v>
      </c>
      <c r="C146" s="131">
        <v>44416</v>
      </c>
      <c r="D146" s="132" t="s">
        <v>344</v>
      </c>
      <c r="E146" s="115">
        <v>2899381</v>
      </c>
      <c r="F146" s="115">
        <v>2215605</v>
      </c>
      <c r="G146" s="115">
        <v>683776</v>
      </c>
    </row>
    <row r="147" spans="1:7">
      <c r="A147" s="131">
        <v>44420</v>
      </c>
      <c r="B147" s="132" t="s">
        <v>315</v>
      </c>
      <c r="C147" s="131">
        <v>44416</v>
      </c>
      <c r="D147" s="132" t="s">
        <v>344</v>
      </c>
      <c r="E147" s="115">
        <v>2748556</v>
      </c>
      <c r="F147" s="115">
        <v>2115570</v>
      </c>
      <c r="G147" s="115">
        <v>632986</v>
      </c>
    </row>
    <row r="148" spans="1:7">
      <c r="A148" s="131">
        <v>44419</v>
      </c>
      <c r="B148" s="132" t="s">
        <v>346</v>
      </c>
      <c r="C148" s="131">
        <v>44416</v>
      </c>
      <c r="D148" s="132" t="s">
        <v>344</v>
      </c>
      <c r="E148" s="115">
        <v>2576423</v>
      </c>
      <c r="F148" s="115">
        <v>2005958</v>
      </c>
      <c r="G148" s="115">
        <v>570465</v>
      </c>
    </row>
    <row r="149" spans="1:7">
      <c r="A149" s="131">
        <v>44418</v>
      </c>
      <c r="B149" s="132" t="s">
        <v>379</v>
      </c>
      <c r="C149" s="131">
        <v>44409</v>
      </c>
      <c r="D149" s="132" t="s">
        <v>333</v>
      </c>
      <c r="E149" s="115">
        <v>2107992</v>
      </c>
      <c r="F149" s="115">
        <v>1814876</v>
      </c>
      <c r="G149" s="115">
        <v>293116</v>
      </c>
    </row>
    <row r="150" spans="1:7">
      <c r="A150" s="131">
        <v>44414</v>
      </c>
      <c r="B150" s="132" t="s">
        <v>381</v>
      </c>
      <c r="C150" s="131">
        <v>44409</v>
      </c>
      <c r="D150" s="132" t="s">
        <v>333</v>
      </c>
      <c r="E150" s="115">
        <v>1774733</v>
      </c>
      <c r="F150" s="115">
        <v>1551425</v>
      </c>
      <c r="G150" s="115">
        <v>223308</v>
      </c>
    </row>
    <row r="151" spans="1:7">
      <c r="A151" s="131">
        <v>44413</v>
      </c>
      <c r="B151" s="132" t="s">
        <v>315</v>
      </c>
      <c r="C151" s="131">
        <v>44409</v>
      </c>
      <c r="D151" s="132" t="s">
        <v>333</v>
      </c>
      <c r="E151" s="115">
        <v>1774269</v>
      </c>
      <c r="F151" s="115">
        <v>1550961</v>
      </c>
      <c r="G151" s="115">
        <v>223308</v>
      </c>
    </row>
    <row r="152" spans="1:7">
      <c r="A152" s="131">
        <v>44412</v>
      </c>
      <c r="B152" s="132" t="s">
        <v>346</v>
      </c>
      <c r="C152" s="131">
        <v>44409</v>
      </c>
      <c r="D152" s="132" t="s">
        <v>333</v>
      </c>
      <c r="E152" s="115">
        <v>1637626</v>
      </c>
      <c r="F152" s="115">
        <v>1449639</v>
      </c>
      <c r="G152" s="115">
        <v>187987</v>
      </c>
    </row>
    <row r="153" spans="1:7">
      <c r="A153" s="82"/>
      <c r="B153" s="71"/>
      <c r="C153" s="71"/>
      <c r="D153" s="71"/>
      <c r="E153" s="71"/>
      <c r="F153" s="71"/>
      <c r="G153" s="72"/>
    </row>
    <row r="154" spans="1:7">
      <c r="A154" s="73" t="s">
        <v>336</v>
      </c>
      <c r="B154" s="72"/>
      <c r="C154" s="72"/>
      <c r="D154" s="72"/>
      <c r="E154" s="72"/>
      <c r="F154" s="72"/>
      <c r="G154" s="73"/>
    </row>
    <row r="155" spans="1:7">
      <c r="A155" s="73"/>
      <c r="B155" s="73"/>
      <c r="C155" s="73"/>
      <c r="D155" s="73"/>
      <c r="E155" s="73"/>
      <c r="F155" s="73"/>
      <c r="G155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75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363</v>
      </c>
      <c r="F1" s="185"/>
      <c r="G1" s="185"/>
      <c r="I1" s="134" t="str">
        <f ca="1">"（" &amp; DBCS(MONTH(OFFSET($A$3,1,0))) &amp; "月" &amp; DBCS(DAY(OFFSET($A$3,1,0))) &amp; "日公表時点）"</f>
        <v>（３月１５日公表時点）</v>
      </c>
    </row>
    <row r="2" spans="1:14">
      <c r="A2" s="183" t="s">
        <v>364</v>
      </c>
      <c r="B2" s="183" t="s">
        <v>296</v>
      </c>
      <c r="C2" s="186" t="s">
        <v>365</v>
      </c>
      <c r="D2" s="187"/>
      <c r="E2" s="181" t="s">
        <v>366</v>
      </c>
      <c r="F2" s="179"/>
      <c r="G2" s="180"/>
      <c r="H2" s="170" t="s">
        <v>367</v>
      </c>
      <c r="I2" s="170" t="s">
        <v>368</v>
      </c>
    </row>
    <row r="3" spans="1:14" ht="18.75" customHeight="1">
      <c r="A3" s="184"/>
      <c r="B3" s="184"/>
      <c r="C3" s="135" t="s">
        <v>369</v>
      </c>
      <c r="D3" s="135" t="s">
        <v>370</v>
      </c>
      <c r="E3" s="182"/>
      <c r="F3" s="135" t="s">
        <v>300</v>
      </c>
      <c r="G3" s="135" t="s">
        <v>362</v>
      </c>
      <c r="H3" s="178"/>
      <c r="I3" s="178"/>
    </row>
    <row r="4" spans="1:14" ht="18.75" customHeight="1">
      <c r="A4" s="61">
        <v>44635</v>
      </c>
      <c r="B4" s="132" t="str">
        <f t="shared" ref="B4:B67" si="0">"(" &amp; TEXT(A4,"aaa") &amp; ")"</f>
        <v>(火)</v>
      </c>
      <c r="C4" s="118">
        <f t="shared" ref="C4:C18" si="1">E4+H4-I4</f>
        <v>39260464</v>
      </c>
      <c r="D4" s="118">
        <f t="shared" ref="D4:D67" si="2">C4-C5</f>
        <v>1193393</v>
      </c>
      <c r="E4" s="119">
        <f t="shared" ref="E4:E19" si="3">F4+G4</f>
        <v>39240449</v>
      </c>
      <c r="F4" s="118">
        <v>23438675</v>
      </c>
      <c r="G4" s="118">
        <v>15801774</v>
      </c>
      <c r="H4" s="115">
        <v>378847</v>
      </c>
      <c r="I4" s="118">
        <f>VLOOKUP(A4,[1]重複!$A$4:$E$19,5,FALSE)</f>
        <v>358832</v>
      </c>
    </row>
    <row r="5" spans="1:14" ht="18.75" customHeight="1">
      <c r="A5" s="61">
        <v>44634</v>
      </c>
      <c r="B5" s="132" t="str">
        <f t="shared" si="0"/>
        <v>(月)</v>
      </c>
      <c r="C5" s="118">
        <f t="shared" si="1"/>
        <v>38067071</v>
      </c>
      <c r="D5" s="118">
        <f t="shared" si="2"/>
        <v>2282166</v>
      </c>
      <c r="E5" s="119">
        <f t="shared" si="3"/>
        <v>38038584</v>
      </c>
      <c r="F5" s="118">
        <v>22866610</v>
      </c>
      <c r="G5" s="118">
        <v>15171974</v>
      </c>
      <c r="H5" s="115">
        <v>378847</v>
      </c>
      <c r="I5" s="118">
        <f>VLOOKUP(A5,[1]重複!$A$4:$E$19,5,FALSE)</f>
        <v>350360</v>
      </c>
    </row>
    <row r="6" spans="1:14" ht="18.75" customHeight="1">
      <c r="A6" s="61">
        <v>44631</v>
      </c>
      <c r="B6" s="132" t="str">
        <f t="shared" si="0"/>
        <v>(金)</v>
      </c>
      <c r="C6" s="118">
        <f t="shared" si="1"/>
        <v>35784905</v>
      </c>
      <c r="D6" s="118">
        <f t="shared" si="2"/>
        <v>928596</v>
      </c>
      <c r="E6" s="119">
        <f t="shared" si="3"/>
        <v>35744319</v>
      </c>
      <c r="F6" s="118">
        <v>21831884</v>
      </c>
      <c r="G6" s="118">
        <v>13912435</v>
      </c>
      <c r="H6" s="115">
        <v>378847</v>
      </c>
      <c r="I6" s="118">
        <f>VLOOKUP(A6,[1]重複!$A$4:$E$19,5,FALSE)</f>
        <v>338261</v>
      </c>
    </row>
    <row r="7" spans="1:14" ht="18.75" customHeight="1">
      <c r="A7" s="61">
        <v>44630</v>
      </c>
      <c r="B7" s="132" t="str">
        <f t="shared" si="0"/>
        <v>(木)</v>
      </c>
      <c r="C7" s="118">
        <f t="shared" si="1"/>
        <v>34856309</v>
      </c>
      <c r="D7" s="118">
        <f t="shared" si="2"/>
        <v>959917</v>
      </c>
      <c r="E7" s="119">
        <f t="shared" si="3"/>
        <v>34801600</v>
      </c>
      <c r="F7" s="118">
        <v>21346264</v>
      </c>
      <c r="G7" s="118">
        <v>13455336</v>
      </c>
      <c r="H7" s="115">
        <v>378847</v>
      </c>
      <c r="I7" s="118">
        <f>VLOOKUP(A7,[1]重複!$A$4:$E$19,5,FALSE)</f>
        <v>324138</v>
      </c>
    </row>
    <row r="8" spans="1:14" ht="18.75" customHeight="1">
      <c r="A8" s="61">
        <v>44629</v>
      </c>
      <c r="B8" s="132" t="str">
        <f t="shared" si="0"/>
        <v>(水)</v>
      </c>
      <c r="C8" s="118">
        <f t="shared" si="1"/>
        <v>33896392</v>
      </c>
      <c r="D8" s="118">
        <f t="shared" si="2"/>
        <v>1146598</v>
      </c>
      <c r="E8" s="119">
        <f t="shared" si="3"/>
        <v>33827029</v>
      </c>
      <c r="F8" s="118">
        <v>20823709</v>
      </c>
      <c r="G8" s="118">
        <v>13003320</v>
      </c>
      <c r="H8" s="115">
        <v>378847</v>
      </c>
      <c r="I8" s="118">
        <f>VLOOKUP(A8,[1]重複!$A$4:$E$19,5,FALSE)</f>
        <v>309484</v>
      </c>
    </row>
    <row r="9" spans="1:14" ht="18.75" customHeight="1">
      <c r="A9" s="61">
        <v>44628</v>
      </c>
      <c r="B9" s="132" t="str">
        <f t="shared" si="0"/>
        <v>(火)</v>
      </c>
      <c r="C9" s="118">
        <f t="shared" si="1"/>
        <v>32749794</v>
      </c>
      <c r="D9" s="118">
        <f t="shared" si="2"/>
        <v>1250239</v>
      </c>
      <c r="E9" s="119">
        <f t="shared" si="3"/>
        <v>32713609</v>
      </c>
      <c r="F9" s="118">
        <v>20228198</v>
      </c>
      <c r="G9" s="118">
        <v>12485411</v>
      </c>
      <c r="H9" s="118">
        <v>92162</v>
      </c>
      <c r="I9" s="118">
        <f>VLOOKUP(A9,[1]重複!$A$4:$E$19,5,FALSE)</f>
        <v>55977</v>
      </c>
    </row>
    <row r="10" spans="1:14" ht="18.75" customHeight="1">
      <c r="A10" s="61">
        <v>44627</v>
      </c>
      <c r="B10" s="132" t="str">
        <f t="shared" si="0"/>
        <v>(月)</v>
      </c>
      <c r="C10" s="118">
        <f t="shared" si="1"/>
        <v>31499555</v>
      </c>
      <c r="D10" s="118">
        <f t="shared" si="2"/>
        <v>2439271</v>
      </c>
      <c r="E10" s="119">
        <f t="shared" si="3"/>
        <v>31461663</v>
      </c>
      <c r="F10" s="118">
        <v>19627613</v>
      </c>
      <c r="G10" s="118">
        <v>11834050</v>
      </c>
      <c r="H10" s="118">
        <v>92162</v>
      </c>
      <c r="I10" s="118">
        <f>VLOOKUP(A10,[1]重複!$A$4:$E$19,5,FALSE)</f>
        <v>54270</v>
      </c>
    </row>
    <row r="11" spans="1:14" ht="18.75" customHeight="1">
      <c r="A11" s="61">
        <v>44624</v>
      </c>
      <c r="B11" s="132" t="str">
        <f t="shared" si="0"/>
        <v>(金)</v>
      </c>
      <c r="C11" s="118">
        <f t="shared" si="1"/>
        <v>29060284</v>
      </c>
      <c r="D11" s="118">
        <f t="shared" si="2"/>
        <v>994846</v>
      </c>
      <c r="E11" s="119">
        <f t="shared" si="3"/>
        <v>29018298</v>
      </c>
      <c r="F11" s="118">
        <v>18518513</v>
      </c>
      <c r="G11" s="118">
        <v>10499785</v>
      </c>
      <c r="H11" s="118">
        <v>92162</v>
      </c>
      <c r="I11" s="118">
        <f>VLOOKUP(A11,[1]重複!$A$4:$E$19,5,FALSE)</f>
        <v>50176</v>
      </c>
      <c r="N11" s="120"/>
    </row>
    <row r="12" spans="1:14" ht="18.75" customHeight="1">
      <c r="A12" s="61">
        <v>44623</v>
      </c>
      <c r="B12" s="132" t="str">
        <f t="shared" si="0"/>
        <v>(木)</v>
      </c>
      <c r="C12" s="118">
        <f t="shared" si="1"/>
        <v>28065438</v>
      </c>
      <c r="D12" s="118">
        <f t="shared" si="2"/>
        <v>1057311</v>
      </c>
      <c r="E12" s="119">
        <f t="shared" si="3"/>
        <v>28016871</v>
      </c>
      <c r="F12" s="118">
        <v>17985250</v>
      </c>
      <c r="G12" s="118">
        <v>10031621</v>
      </c>
      <c r="H12" s="118">
        <v>92162</v>
      </c>
      <c r="I12" s="118">
        <f>VLOOKUP(A12,[1]重複!$A$4:$E$19,5,FALSE)</f>
        <v>43595</v>
      </c>
      <c r="N12" s="120"/>
    </row>
    <row r="13" spans="1:14" ht="18.75" customHeight="1">
      <c r="A13" s="61">
        <v>44622</v>
      </c>
      <c r="B13" s="132" t="str">
        <f t="shared" si="0"/>
        <v>(水)</v>
      </c>
      <c r="C13" s="118">
        <f t="shared" si="1"/>
        <v>27008127</v>
      </c>
      <c r="D13" s="118">
        <f t="shared" si="2"/>
        <v>1210035</v>
      </c>
      <c r="E13" s="119">
        <f t="shared" si="3"/>
        <v>26956952</v>
      </c>
      <c r="F13" s="118">
        <v>17389604</v>
      </c>
      <c r="G13" s="118">
        <v>9567348</v>
      </c>
      <c r="H13" s="118">
        <v>92162</v>
      </c>
      <c r="I13" s="118">
        <f>VLOOKUP(A13,[1]重複!$A$4:$E$19,5,FALSE)</f>
        <v>40987</v>
      </c>
      <c r="N13" s="120"/>
    </row>
    <row r="14" spans="1:14" ht="18.75" customHeight="1">
      <c r="A14" s="61">
        <v>44621</v>
      </c>
      <c r="B14" s="132" t="str">
        <f t="shared" si="0"/>
        <v>(火)</v>
      </c>
      <c r="C14" s="118">
        <f t="shared" si="1"/>
        <v>25798092</v>
      </c>
      <c r="D14" s="118">
        <f t="shared" si="2"/>
        <v>1339563</v>
      </c>
      <c r="E14" s="119">
        <f t="shared" si="3"/>
        <v>25798735</v>
      </c>
      <c r="F14" s="118">
        <v>16742744</v>
      </c>
      <c r="G14" s="118">
        <v>9055991</v>
      </c>
      <c r="H14" s="118">
        <v>7086</v>
      </c>
      <c r="I14" s="118">
        <f>VLOOKUP(A14,[1]重複!$A$4:$E$19,5,FALSE)</f>
        <v>7729</v>
      </c>
      <c r="N14" s="120"/>
    </row>
    <row r="15" spans="1:14" ht="18.75" customHeight="1">
      <c r="A15" s="61">
        <v>44620</v>
      </c>
      <c r="B15" s="132" t="str">
        <f t="shared" si="0"/>
        <v>(月)</v>
      </c>
      <c r="C15" s="118">
        <f t="shared" si="1"/>
        <v>24458529</v>
      </c>
      <c r="D15" s="118">
        <f t="shared" si="2"/>
        <v>2488591</v>
      </c>
      <c r="E15" s="119">
        <f t="shared" si="3"/>
        <v>24459138</v>
      </c>
      <c r="F15" s="118">
        <v>16019122</v>
      </c>
      <c r="G15" s="118">
        <v>8440016</v>
      </c>
      <c r="H15" s="118">
        <v>7086</v>
      </c>
      <c r="I15" s="118">
        <f>VLOOKUP(A15,[1]重複!$A$4:$E$19,5,FALSE)</f>
        <v>7695</v>
      </c>
      <c r="N15" s="120"/>
    </row>
    <row r="16" spans="1:14" ht="18.75" customHeight="1">
      <c r="A16" s="61">
        <v>44617</v>
      </c>
      <c r="B16" s="132" t="str">
        <f t="shared" si="0"/>
        <v>(金)</v>
      </c>
      <c r="C16" s="118">
        <f t="shared" si="1"/>
        <v>21969938</v>
      </c>
      <c r="D16" s="118">
        <f t="shared" si="2"/>
        <v>1096188</v>
      </c>
      <c r="E16" s="119">
        <f t="shared" si="3"/>
        <v>21969177</v>
      </c>
      <c r="F16" s="118">
        <v>14725711</v>
      </c>
      <c r="G16" s="118">
        <v>7243466</v>
      </c>
      <c r="H16" s="118">
        <v>7086</v>
      </c>
      <c r="I16" s="118">
        <f>VLOOKUP(A16,[1]重複!$A$4:$E$19,5,FALSE)</f>
        <v>6325</v>
      </c>
      <c r="N16" s="120"/>
    </row>
    <row r="17" spans="1:14" ht="18.75" customHeight="1">
      <c r="A17" s="61">
        <v>44616</v>
      </c>
      <c r="B17" s="132" t="str">
        <f t="shared" si="0"/>
        <v>(木)</v>
      </c>
      <c r="C17" s="118">
        <f t="shared" si="1"/>
        <v>20873750</v>
      </c>
      <c r="D17" s="118">
        <f t="shared" si="2"/>
        <v>1490058</v>
      </c>
      <c r="E17" s="119">
        <f t="shared" si="3"/>
        <v>20872968</v>
      </c>
      <c r="F17" s="118">
        <v>14131044</v>
      </c>
      <c r="G17" s="118">
        <v>6741924</v>
      </c>
      <c r="H17" s="118">
        <v>7086</v>
      </c>
      <c r="I17" s="118">
        <f>VLOOKUP(A17,[1]重複!$A$4:$E$19,5,FALSE)</f>
        <v>6304</v>
      </c>
      <c r="N17" s="120"/>
    </row>
    <row r="18" spans="1:14" ht="18.75" customHeight="1">
      <c r="A18" s="61">
        <v>44614</v>
      </c>
      <c r="B18" s="132" t="str">
        <f t="shared" si="0"/>
        <v>(火)</v>
      </c>
      <c r="C18" s="118">
        <f t="shared" si="1"/>
        <v>19383692</v>
      </c>
      <c r="D18" s="118">
        <f t="shared" si="2"/>
        <v>1203435</v>
      </c>
      <c r="E18" s="119">
        <f t="shared" si="3"/>
        <v>19382899</v>
      </c>
      <c r="F18" s="118">
        <v>13301961</v>
      </c>
      <c r="G18" s="118">
        <v>6080938</v>
      </c>
      <c r="H18" s="118">
        <v>7086</v>
      </c>
      <c r="I18" s="118">
        <f>VLOOKUP(A18,[1]重複!$A$4:$E$19,5,FALSE)</f>
        <v>6293</v>
      </c>
      <c r="N18" s="120"/>
    </row>
    <row r="19" spans="1:14" ht="18.75" customHeight="1">
      <c r="A19" s="61">
        <v>44613</v>
      </c>
      <c r="B19" s="132" t="str">
        <f t="shared" si="0"/>
        <v>(月)</v>
      </c>
      <c r="C19" s="118">
        <f>E19</f>
        <v>18180257</v>
      </c>
      <c r="D19" s="118">
        <f t="shared" si="2"/>
        <v>2171111</v>
      </c>
      <c r="E19" s="119">
        <f t="shared" si="3"/>
        <v>18180257</v>
      </c>
      <c r="F19" s="118">
        <v>12640865</v>
      </c>
      <c r="G19" s="118">
        <v>5539392</v>
      </c>
      <c r="H19" s="121" t="s">
        <v>371</v>
      </c>
      <c r="I19" s="121" t="s">
        <v>371</v>
      </c>
    </row>
    <row r="20" spans="1:14" ht="18.75" customHeight="1">
      <c r="A20" s="61">
        <v>44610</v>
      </c>
      <c r="B20" s="132" t="str">
        <f t="shared" si="0"/>
        <v>(金)</v>
      </c>
      <c r="C20" s="122">
        <v>16009146</v>
      </c>
      <c r="D20" s="118">
        <f t="shared" si="2"/>
        <v>947564</v>
      </c>
      <c r="E20" s="123">
        <v>16009146</v>
      </c>
      <c r="F20" s="122">
        <v>11506498</v>
      </c>
      <c r="G20" s="122">
        <v>4502648</v>
      </c>
      <c r="H20" s="121" t="s">
        <v>371</v>
      </c>
      <c r="I20" s="121" t="s">
        <v>371</v>
      </c>
    </row>
    <row r="21" spans="1:14" ht="18.75" customHeight="1">
      <c r="A21" s="61">
        <v>44609</v>
      </c>
      <c r="B21" s="132" t="str">
        <f t="shared" si="0"/>
        <v>(木)</v>
      </c>
      <c r="C21" s="122">
        <v>15061582</v>
      </c>
      <c r="D21" s="118">
        <f t="shared" si="2"/>
        <v>986108</v>
      </c>
      <c r="E21" s="123">
        <v>15061582</v>
      </c>
      <c r="F21" s="122">
        <v>10927304</v>
      </c>
      <c r="G21" s="122">
        <v>4134278</v>
      </c>
      <c r="H21" s="121" t="s">
        <v>371</v>
      </c>
      <c r="I21" s="121" t="s">
        <v>371</v>
      </c>
    </row>
    <row r="22" spans="1:14" ht="18.75" customHeight="1">
      <c r="A22" s="61">
        <v>44608</v>
      </c>
      <c r="B22" s="132" t="str">
        <f t="shared" si="0"/>
        <v>(水)</v>
      </c>
      <c r="C22" s="122">
        <v>14075474</v>
      </c>
      <c r="D22" s="118">
        <f t="shared" si="2"/>
        <v>1045355</v>
      </c>
      <c r="E22" s="123">
        <v>14075474</v>
      </c>
      <c r="F22" s="122">
        <v>10301573</v>
      </c>
      <c r="G22" s="122">
        <v>3773901</v>
      </c>
      <c r="H22" s="121" t="s">
        <v>371</v>
      </c>
      <c r="I22" s="121" t="s">
        <v>371</v>
      </c>
    </row>
    <row r="23" spans="1:14" ht="18.75" customHeight="1">
      <c r="A23" s="61">
        <v>44607</v>
      </c>
      <c r="B23" s="132" t="str">
        <f t="shared" si="0"/>
        <v>(火)</v>
      </c>
      <c r="C23" s="122">
        <v>13030119</v>
      </c>
      <c r="D23" s="118">
        <f t="shared" si="2"/>
        <v>1099056</v>
      </c>
      <c r="E23" s="123">
        <v>13030119</v>
      </c>
      <c r="F23" s="122">
        <v>9671348</v>
      </c>
      <c r="G23" s="122">
        <v>3358771</v>
      </c>
      <c r="H23" s="121" t="s">
        <v>371</v>
      </c>
      <c r="I23" s="121" t="s">
        <v>371</v>
      </c>
    </row>
    <row r="24" spans="1:14" ht="18.75" customHeight="1">
      <c r="A24" s="61">
        <v>44606</v>
      </c>
      <c r="B24" s="132" t="str">
        <f t="shared" si="0"/>
        <v>(月)</v>
      </c>
      <c r="C24" s="122">
        <v>11931063</v>
      </c>
      <c r="D24" s="118">
        <f t="shared" si="2"/>
        <v>1960780</v>
      </c>
      <c r="E24" s="123">
        <v>11931063</v>
      </c>
      <c r="F24" s="122">
        <v>9029003</v>
      </c>
      <c r="G24" s="122">
        <v>2902060</v>
      </c>
      <c r="H24" s="121" t="s">
        <v>371</v>
      </c>
      <c r="I24" s="121" t="s">
        <v>371</v>
      </c>
    </row>
    <row r="25" spans="1:14" ht="18.75" customHeight="1">
      <c r="A25" s="61">
        <v>44602</v>
      </c>
      <c r="B25" s="132" t="str">
        <f t="shared" si="0"/>
        <v>(木)</v>
      </c>
      <c r="C25" s="122">
        <v>9970283</v>
      </c>
      <c r="D25" s="118">
        <f t="shared" si="2"/>
        <v>829817</v>
      </c>
      <c r="E25" s="122">
        <v>9970283</v>
      </c>
      <c r="F25" s="122">
        <v>7998651</v>
      </c>
      <c r="G25" s="122">
        <v>1971632</v>
      </c>
      <c r="H25" s="121" t="s">
        <v>371</v>
      </c>
      <c r="I25" s="121" t="s">
        <v>371</v>
      </c>
    </row>
    <row r="26" spans="1:14" ht="18.75" customHeight="1">
      <c r="A26" s="61">
        <v>44601</v>
      </c>
      <c r="B26" s="132" t="str">
        <f t="shared" si="0"/>
        <v>(水)</v>
      </c>
      <c r="C26" s="122">
        <v>9140466</v>
      </c>
      <c r="D26" s="118">
        <f t="shared" si="2"/>
        <v>845662</v>
      </c>
      <c r="E26" s="122">
        <v>9140466</v>
      </c>
      <c r="F26" s="122">
        <v>7450625</v>
      </c>
      <c r="G26" s="122">
        <v>1689841</v>
      </c>
      <c r="H26" s="121" t="s">
        <v>371</v>
      </c>
      <c r="I26" s="121" t="s">
        <v>371</v>
      </c>
    </row>
    <row r="27" spans="1:14" ht="18.75" customHeight="1">
      <c r="A27" s="61">
        <v>44600</v>
      </c>
      <c r="B27" s="132" t="str">
        <f t="shared" si="0"/>
        <v>(火)</v>
      </c>
      <c r="C27" s="122">
        <v>8294804</v>
      </c>
      <c r="D27" s="118">
        <f t="shared" si="2"/>
        <v>829270</v>
      </c>
      <c r="E27" s="122">
        <v>8294804</v>
      </c>
      <c r="F27" s="122">
        <v>6871642</v>
      </c>
      <c r="G27" s="122">
        <v>1423162</v>
      </c>
      <c r="H27" s="121" t="s">
        <v>371</v>
      </c>
      <c r="I27" s="121" t="s">
        <v>371</v>
      </c>
    </row>
    <row r="28" spans="1:14" ht="18.75" customHeight="1">
      <c r="A28" s="61">
        <v>44599</v>
      </c>
      <c r="B28" s="132" t="str">
        <f t="shared" si="0"/>
        <v>(月)</v>
      </c>
      <c r="C28" s="122">
        <v>7465534</v>
      </c>
      <c r="D28" s="118">
        <f t="shared" si="2"/>
        <v>1371966</v>
      </c>
      <c r="E28" s="122">
        <v>7465534</v>
      </c>
      <c r="F28" s="122">
        <v>6315019</v>
      </c>
      <c r="G28" s="122">
        <v>1150515</v>
      </c>
      <c r="H28" s="121" t="s">
        <v>371</v>
      </c>
      <c r="I28" s="121" t="s">
        <v>371</v>
      </c>
    </row>
    <row r="29" spans="1:14" ht="18.75" customHeight="1">
      <c r="A29" s="61">
        <v>44596</v>
      </c>
      <c r="B29" s="132" t="str">
        <f t="shared" si="0"/>
        <v>(金)</v>
      </c>
      <c r="C29" s="122">
        <v>6093568</v>
      </c>
      <c r="D29" s="118">
        <f t="shared" si="2"/>
        <v>542310</v>
      </c>
      <c r="E29" s="122">
        <v>6093568</v>
      </c>
      <c r="F29" s="122">
        <v>5428374</v>
      </c>
      <c r="G29" s="122">
        <v>665194</v>
      </c>
      <c r="H29" s="121" t="s">
        <v>371</v>
      </c>
      <c r="I29" s="121" t="s">
        <v>371</v>
      </c>
    </row>
    <row r="30" spans="1:14" ht="18.75" customHeight="1">
      <c r="A30" s="61">
        <v>44595</v>
      </c>
      <c r="B30" s="132" t="str">
        <f t="shared" si="0"/>
        <v>(木)</v>
      </c>
      <c r="C30" s="122">
        <v>5551258</v>
      </c>
      <c r="D30" s="118">
        <f t="shared" si="2"/>
        <v>535234</v>
      </c>
      <c r="E30" s="122">
        <v>5551258</v>
      </c>
      <c r="F30" s="122">
        <v>5031394</v>
      </c>
      <c r="G30" s="122">
        <v>519864</v>
      </c>
      <c r="H30" s="121" t="s">
        <v>371</v>
      </c>
      <c r="I30" s="121" t="s">
        <v>371</v>
      </c>
    </row>
    <row r="31" spans="1:14" ht="18.75" customHeight="1">
      <c r="A31" s="61">
        <v>44594</v>
      </c>
      <c r="B31" s="132" t="str">
        <f t="shared" si="0"/>
        <v>(水)</v>
      </c>
      <c r="C31" s="122">
        <v>5016024</v>
      </c>
      <c r="D31" s="118">
        <f t="shared" si="2"/>
        <v>535810</v>
      </c>
      <c r="E31" s="122">
        <v>5016024</v>
      </c>
      <c r="F31" s="122">
        <v>4616463</v>
      </c>
      <c r="G31" s="122">
        <v>399561</v>
      </c>
      <c r="H31" s="121" t="s">
        <v>371</v>
      </c>
      <c r="I31" s="121" t="s">
        <v>371</v>
      </c>
    </row>
    <row r="32" spans="1:14" ht="18.75" customHeight="1">
      <c r="A32" s="61">
        <v>44593</v>
      </c>
      <c r="B32" s="132" t="str">
        <f t="shared" si="0"/>
        <v>(火)</v>
      </c>
      <c r="C32" s="122">
        <v>4480214</v>
      </c>
      <c r="D32" s="118">
        <f t="shared" si="2"/>
        <v>398997</v>
      </c>
      <c r="E32" s="118">
        <f t="shared" ref="E32:E33" si="4">SUM(F32:G32)</f>
        <v>4480214</v>
      </c>
      <c r="F32" s="118">
        <v>4189361</v>
      </c>
      <c r="G32" s="118">
        <v>290853</v>
      </c>
      <c r="H32" s="121" t="s">
        <v>371</v>
      </c>
      <c r="I32" s="121" t="s">
        <v>371</v>
      </c>
    </row>
    <row r="33" spans="1:9" ht="18.75" customHeight="1">
      <c r="A33" s="61">
        <v>44592</v>
      </c>
      <c r="B33" s="132" t="str">
        <f t="shared" si="0"/>
        <v>(月)</v>
      </c>
      <c r="C33" s="122">
        <v>4081217</v>
      </c>
      <c r="D33" s="118">
        <f t="shared" si="2"/>
        <v>658677</v>
      </c>
      <c r="E33" s="118">
        <f t="shared" si="4"/>
        <v>4081217</v>
      </c>
      <c r="F33" s="118">
        <v>3847337</v>
      </c>
      <c r="G33" s="118">
        <v>233880</v>
      </c>
      <c r="H33" s="121" t="s">
        <v>371</v>
      </c>
      <c r="I33" s="121" t="s">
        <v>371</v>
      </c>
    </row>
    <row r="34" spans="1:9" ht="18.75" customHeight="1">
      <c r="A34" s="61">
        <v>44589</v>
      </c>
      <c r="B34" s="132" t="str">
        <f t="shared" si="0"/>
        <v>(金)</v>
      </c>
      <c r="C34" s="122">
        <v>3422540</v>
      </c>
      <c r="D34" s="118">
        <f t="shared" si="2"/>
        <v>266164</v>
      </c>
      <c r="E34" s="118">
        <f t="shared" ref="E34:E50" si="5">SUM(F34:G34)</f>
        <v>3422540</v>
      </c>
      <c r="F34" s="118">
        <v>3271776</v>
      </c>
      <c r="G34" s="118">
        <v>150764</v>
      </c>
      <c r="H34" s="121" t="s">
        <v>371</v>
      </c>
      <c r="I34" s="121" t="s">
        <v>371</v>
      </c>
    </row>
    <row r="35" spans="1:9" ht="18.75" customHeight="1">
      <c r="A35" s="61">
        <v>44588</v>
      </c>
      <c r="B35" s="132" t="str">
        <f t="shared" si="0"/>
        <v>(木)</v>
      </c>
      <c r="C35" s="122">
        <v>3156376</v>
      </c>
      <c r="D35" s="118">
        <f t="shared" si="2"/>
        <v>264049</v>
      </c>
      <c r="E35" s="118">
        <f t="shared" si="5"/>
        <v>3156376</v>
      </c>
      <c r="F35" s="118">
        <v>3030455</v>
      </c>
      <c r="G35" s="118">
        <v>125921</v>
      </c>
      <c r="H35" s="121" t="s">
        <v>371</v>
      </c>
      <c r="I35" s="121" t="s">
        <v>371</v>
      </c>
    </row>
    <row r="36" spans="1:9" ht="18.75" customHeight="1">
      <c r="A36" s="61">
        <v>44587</v>
      </c>
      <c r="B36" s="132" t="str">
        <f t="shared" si="0"/>
        <v>(水)</v>
      </c>
      <c r="C36" s="122">
        <v>2892327</v>
      </c>
      <c r="D36" s="118">
        <f t="shared" si="2"/>
        <v>262470</v>
      </c>
      <c r="E36" s="118">
        <f t="shared" si="5"/>
        <v>2892327</v>
      </c>
      <c r="F36" s="118">
        <v>2784481</v>
      </c>
      <c r="G36" s="118">
        <v>107846</v>
      </c>
      <c r="H36" s="121" t="s">
        <v>371</v>
      </c>
      <c r="I36" s="121" t="s">
        <v>371</v>
      </c>
    </row>
    <row r="37" spans="1:9" ht="18.75" customHeight="1">
      <c r="A37" s="61">
        <v>44586</v>
      </c>
      <c r="B37" s="132" t="str">
        <f t="shared" si="0"/>
        <v>(火)</v>
      </c>
      <c r="C37" s="122">
        <v>2629857</v>
      </c>
      <c r="D37" s="118">
        <f t="shared" si="2"/>
        <v>265862</v>
      </c>
      <c r="E37" s="118">
        <f t="shared" si="5"/>
        <v>2629857</v>
      </c>
      <c r="F37" s="118">
        <v>2544314</v>
      </c>
      <c r="G37" s="118">
        <v>85543</v>
      </c>
      <c r="H37" s="121" t="s">
        <v>371</v>
      </c>
      <c r="I37" s="121" t="s">
        <v>371</v>
      </c>
    </row>
    <row r="38" spans="1:9" ht="18.75" customHeight="1">
      <c r="A38" s="61">
        <v>44585</v>
      </c>
      <c r="B38" s="132" t="str">
        <f t="shared" si="0"/>
        <v>(月)</v>
      </c>
      <c r="C38" s="122">
        <v>2363995</v>
      </c>
      <c r="D38" s="118">
        <f t="shared" si="2"/>
        <v>419763</v>
      </c>
      <c r="E38" s="118">
        <f t="shared" si="5"/>
        <v>2363995</v>
      </c>
      <c r="F38" s="118">
        <v>2299789</v>
      </c>
      <c r="G38" s="118">
        <v>64206</v>
      </c>
      <c r="H38" s="121" t="s">
        <v>371</v>
      </c>
      <c r="I38" s="121" t="s">
        <v>371</v>
      </c>
    </row>
    <row r="39" spans="1:9" ht="18.75" customHeight="1">
      <c r="A39" s="61">
        <v>44582</v>
      </c>
      <c r="B39" s="132" t="str">
        <f t="shared" si="0"/>
        <v>(金)</v>
      </c>
      <c r="C39" s="122">
        <v>1944232</v>
      </c>
      <c r="D39" s="118">
        <f t="shared" si="2"/>
        <v>163693</v>
      </c>
      <c r="E39" s="118">
        <f t="shared" si="5"/>
        <v>1944232</v>
      </c>
      <c r="F39" s="118">
        <v>1907103</v>
      </c>
      <c r="G39" s="118">
        <v>37129</v>
      </c>
      <c r="H39" s="121" t="s">
        <v>371</v>
      </c>
      <c r="I39" s="121" t="s">
        <v>371</v>
      </c>
    </row>
    <row r="40" spans="1:9" ht="18.75" customHeight="1">
      <c r="A40" s="61">
        <v>44581</v>
      </c>
      <c r="B40" s="132" t="str">
        <f t="shared" si="0"/>
        <v>(木)</v>
      </c>
      <c r="C40" s="122">
        <v>1780539</v>
      </c>
      <c r="D40" s="118">
        <f t="shared" si="2"/>
        <v>151279</v>
      </c>
      <c r="E40" s="118">
        <f t="shared" si="5"/>
        <v>1780539</v>
      </c>
      <c r="F40" s="118">
        <v>1751502</v>
      </c>
      <c r="G40" s="118">
        <v>29037</v>
      </c>
      <c r="H40" s="121" t="s">
        <v>371</v>
      </c>
      <c r="I40" s="121" t="s">
        <v>371</v>
      </c>
    </row>
    <row r="41" spans="1:9" ht="18.75" customHeight="1">
      <c r="A41" s="61">
        <v>44580</v>
      </c>
      <c r="B41" s="132" t="str">
        <f t="shared" si="0"/>
        <v>(水)</v>
      </c>
      <c r="C41" s="122">
        <v>1629260</v>
      </c>
      <c r="D41" s="118">
        <f t="shared" si="2"/>
        <v>145724</v>
      </c>
      <c r="E41" s="118">
        <f t="shared" si="5"/>
        <v>1629260</v>
      </c>
      <c r="F41" s="118">
        <v>1608132</v>
      </c>
      <c r="G41" s="118">
        <v>21128</v>
      </c>
      <c r="H41" s="121" t="s">
        <v>371</v>
      </c>
      <c r="I41" s="121" t="s">
        <v>371</v>
      </c>
    </row>
    <row r="42" spans="1:9" ht="18.75" customHeight="1">
      <c r="A42" s="61">
        <v>44579</v>
      </c>
      <c r="B42" s="132" t="str">
        <f t="shared" si="0"/>
        <v>(火)</v>
      </c>
      <c r="C42" s="122">
        <v>1483536</v>
      </c>
      <c r="D42" s="118">
        <f t="shared" si="2"/>
        <v>138396</v>
      </c>
      <c r="E42" s="118">
        <f t="shared" si="5"/>
        <v>1483536</v>
      </c>
      <c r="F42" s="118">
        <v>1466551</v>
      </c>
      <c r="G42" s="118">
        <v>16985</v>
      </c>
      <c r="H42" s="121" t="s">
        <v>371</v>
      </c>
      <c r="I42" s="121" t="s">
        <v>371</v>
      </c>
    </row>
    <row r="43" spans="1:9" ht="18.75" customHeight="1">
      <c r="A43" s="61">
        <v>44578</v>
      </c>
      <c r="B43" s="132" t="str">
        <f t="shared" si="0"/>
        <v>(月)</v>
      </c>
      <c r="C43" s="122">
        <v>1345140</v>
      </c>
      <c r="D43" s="118">
        <f t="shared" si="2"/>
        <v>225759</v>
      </c>
      <c r="E43" s="118">
        <f t="shared" si="5"/>
        <v>1345140</v>
      </c>
      <c r="F43" s="118">
        <v>1331859</v>
      </c>
      <c r="G43" s="118">
        <v>13281</v>
      </c>
      <c r="H43" s="121" t="s">
        <v>371</v>
      </c>
      <c r="I43" s="121" t="s">
        <v>371</v>
      </c>
    </row>
    <row r="44" spans="1:9" ht="18.75" customHeight="1">
      <c r="A44" s="61">
        <v>44575</v>
      </c>
      <c r="B44" s="132" t="str">
        <f t="shared" si="0"/>
        <v>(金)</v>
      </c>
      <c r="C44" s="122">
        <v>1119381</v>
      </c>
      <c r="D44" s="118">
        <f t="shared" si="2"/>
        <v>83416</v>
      </c>
      <c r="E44" s="118">
        <f t="shared" si="5"/>
        <v>1119381</v>
      </c>
      <c r="F44" s="118">
        <v>1110551</v>
      </c>
      <c r="G44" s="118">
        <v>8830</v>
      </c>
      <c r="H44" s="121" t="s">
        <v>371</v>
      </c>
      <c r="I44" s="121" t="s">
        <v>371</v>
      </c>
    </row>
    <row r="45" spans="1:9" ht="18.75" customHeight="1">
      <c r="A45" s="61">
        <v>44574</v>
      </c>
      <c r="B45" s="132" t="str">
        <f t="shared" si="0"/>
        <v>(木)</v>
      </c>
      <c r="C45" s="122">
        <v>1035965</v>
      </c>
      <c r="D45" s="118">
        <f t="shared" si="2"/>
        <v>84911</v>
      </c>
      <c r="E45" s="118">
        <f t="shared" si="5"/>
        <v>1035965</v>
      </c>
      <c r="F45" s="111">
        <v>1029079</v>
      </c>
      <c r="G45" s="111">
        <v>6886</v>
      </c>
      <c r="H45" s="121" t="s">
        <v>371</v>
      </c>
      <c r="I45" s="121" t="s">
        <v>371</v>
      </c>
    </row>
    <row r="46" spans="1:9" ht="18.75" customHeight="1">
      <c r="A46" s="61">
        <v>44573</v>
      </c>
      <c r="B46" s="132" t="str">
        <f t="shared" si="0"/>
        <v>(水)</v>
      </c>
      <c r="C46" s="122">
        <v>951054</v>
      </c>
      <c r="D46" s="118">
        <f t="shared" si="2"/>
        <v>77644</v>
      </c>
      <c r="E46" s="118">
        <f t="shared" si="5"/>
        <v>951054</v>
      </c>
      <c r="F46" s="111">
        <v>945617</v>
      </c>
      <c r="G46" s="111">
        <v>5437</v>
      </c>
      <c r="H46" s="121" t="s">
        <v>371</v>
      </c>
      <c r="I46" s="121" t="s">
        <v>371</v>
      </c>
    </row>
    <row r="47" spans="1:9" ht="18.75" customHeight="1">
      <c r="A47" s="61">
        <v>44572</v>
      </c>
      <c r="B47" s="132" t="str">
        <f t="shared" si="0"/>
        <v>(火)</v>
      </c>
      <c r="C47" s="122">
        <v>873410</v>
      </c>
      <c r="D47" s="118">
        <f t="shared" si="2"/>
        <v>120611</v>
      </c>
      <c r="E47" s="118">
        <f t="shared" si="5"/>
        <v>873410</v>
      </c>
      <c r="F47" s="111">
        <v>870090</v>
      </c>
      <c r="G47" s="111">
        <v>3320</v>
      </c>
      <c r="H47" s="121" t="s">
        <v>371</v>
      </c>
      <c r="I47" s="121" t="s">
        <v>371</v>
      </c>
    </row>
    <row r="48" spans="1:9" ht="18.75" customHeight="1">
      <c r="A48" s="61">
        <v>44568</v>
      </c>
      <c r="B48" s="132" t="str">
        <f t="shared" si="0"/>
        <v>(金)</v>
      </c>
      <c r="C48" s="122">
        <v>752799</v>
      </c>
      <c r="D48" s="118">
        <f t="shared" si="2"/>
        <v>43699</v>
      </c>
      <c r="E48" s="118">
        <f t="shared" si="5"/>
        <v>752799</v>
      </c>
      <c r="F48" s="111">
        <v>750812</v>
      </c>
      <c r="G48" s="111">
        <v>1987</v>
      </c>
      <c r="H48" s="121" t="s">
        <v>371</v>
      </c>
      <c r="I48" s="121" t="s">
        <v>371</v>
      </c>
    </row>
    <row r="49" spans="1:9" ht="18.75" customHeight="1">
      <c r="A49" s="61">
        <v>44567</v>
      </c>
      <c r="B49" s="132" t="str">
        <f t="shared" si="0"/>
        <v>(木)</v>
      </c>
      <c r="C49" s="122">
        <v>709100</v>
      </c>
      <c r="D49" s="118">
        <f t="shared" si="2"/>
        <v>39489</v>
      </c>
      <c r="E49" s="118">
        <f t="shared" si="5"/>
        <v>709100</v>
      </c>
      <c r="F49" s="111">
        <v>707648</v>
      </c>
      <c r="G49" s="111">
        <v>1452</v>
      </c>
      <c r="H49" s="121" t="s">
        <v>371</v>
      </c>
      <c r="I49" s="121" t="s">
        <v>371</v>
      </c>
    </row>
    <row r="50" spans="1:9" ht="18.75" customHeight="1">
      <c r="A50" s="61">
        <v>44566</v>
      </c>
      <c r="B50" s="132" t="str">
        <f t="shared" si="0"/>
        <v>(水)</v>
      </c>
      <c r="C50" s="122">
        <v>669611</v>
      </c>
      <c r="D50" s="118">
        <f t="shared" si="2"/>
        <v>33369</v>
      </c>
      <c r="E50" s="118">
        <f t="shared" si="5"/>
        <v>669611</v>
      </c>
      <c r="F50" s="111">
        <v>669611</v>
      </c>
      <c r="G50" s="111">
        <v>0</v>
      </c>
      <c r="H50" s="121" t="s">
        <v>371</v>
      </c>
      <c r="I50" s="121" t="s">
        <v>371</v>
      </c>
    </row>
    <row r="51" spans="1:9" ht="18.75" customHeight="1">
      <c r="A51" s="61">
        <v>44565</v>
      </c>
      <c r="B51" s="132" t="str">
        <f t="shared" si="0"/>
        <v>(火)</v>
      </c>
      <c r="C51" s="122">
        <v>636242</v>
      </c>
      <c r="D51" s="118">
        <f t="shared" si="2"/>
        <v>104946</v>
      </c>
      <c r="E51" s="118">
        <f t="shared" ref="E51:E70" si="6">SUM(F51:G51)</f>
        <v>636242</v>
      </c>
      <c r="F51" s="111">
        <v>636242</v>
      </c>
      <c r="G51" s="111">
        <v>0</v>
      </c>
      <c r="H51" s="121" t="s">
        <v>371</v>
      </c>
      <c r="I51" s="121" t="s">
        <v>371</v>
      </c>
    </row>
    <row r="52" spans="1:9" ht="18.75" customHeight="1">
      <c r="A52" s="61">
        <v>44558</v>
      </c>
      <c r="B52" s="132" t="str">
        <f t="shared" si="0"/>
        <v>(火)</v>
      </c>
      <c r="C52" s="122">
        <v>531296</v>
      </c>
      <c r="D52" s="118">
        <f t="shared" si="2"/>
        <v>62759</v>
      </c>
      <c r="E52" s="118">
        <f t="shared" si="6"/>
        <v>531296</v>
      </c>
      <c r="F52" s="111">
        <v>531296</v>
      </c>
      <c r="G52" s="111">
        <v>0</v>
      </c>
      <c r="H52" s="121" t="s">
        <v>371</v>
      </c>
      <c r="I52" s="121" t="s">
        <v>371</v>
      </c>
    </row>
    <row r="53" spans="1:9" ht="18.75" customHeight="1">
      <c r="A53" s="61">
        <v>44557</v>
      </c>
      <c r="B53" s="132" t="str">
        <f t="shared" si="0"/>
        <v>(月)</v>
      </c>
      <c r="C53" s="122">
        <v>468537</v>
      </c>
      <c r="D53" s="118">
        <f t="shared" si="2"/>
        <v>83328</v>
      </c>
      <c r="E53" s="118">
        <f t="shared" si="6"/>
        <v>468537</v>
      </c>
      <c r="F53" s="111">
        <v>468537</v>
      </c>
      <c r="G53" s="111">
        <v>0</v>
      </c>
      <c r="H53" s="121" t="s">
        <v>371</v>
      </c>
      <c r="I53" s="121" t="s">
        <v>371</v>
      </c>
    </row>
    <row r="54" spans="1:9" ht="18.75" customHeight="1">
      <c r="A54" s="61">
        <v>44554</v>
      </c>
      <c r="B54" s="132" t="str">
        <f t="shared" si="0"/>
        <v>(金)</v>
      </c>
      <c r="C54" s="122">
        <v>385209</v>
      </c>
      <c r="D54" s="118">
        <f t="shared" si="2"/>
        <v>47239</v>
      </c>
      <c r="E54" s="118">
        <f t="shared" si="6"/>
        <v>385209</v>
      </c>
      <c r="F54" s="111">
        <v>385209</v>
      </c>
      <c r="G54" s="111">
        <v>0</v>
      </c>
      <c r="H54" s="121" t="s">
        <v>371</v>
      </c>
      <c r="I54" s="121" t="s">
        <v>371</v>
      </c>
    </row>
    <row r="55" spans="1:9" ht="18.75" customHeight="1">
      <c r="A55" s="61">
        <v>44553</v>
      </c>
      <c r="B55" s="132" t="str">
        <f t="shared" si="0"/>
        <v>(木)</v>
      </c>
      <c r="C55" s="122">
        <v>337970</v>
      </c>
      <c r="D55" s="118">
        <f t="shared" si="2"/>
        <v>46653</v>
      </c>
      <c r="E55" s="118">
        <f t="shared" si="6"/>
        <v>337970</v>
      </c>
      <c r="F55" s="111">
        <v>337970</v>
      </c>
      <c r="G55" s="111">
        <v>0</v>
      </c>
      <c r="H55" s="121" t="s">
        <v>371</v>
      </c>
      <c r="I55" s="121" t="s">
        <v>371</v>
      </c>
    </row>
    <row r="56" spans="1:9" ht="18.75" customHeight="1">
      <c r="A56" s="61">
        <v>44552</v>
      </c>
      <c r="B56" s="132" t="str">
        <f t="shared" si="0"/>
        <v>(水)</v>
      </c>
      <c r="C56" s="122">
        <v>291317</v>
      </c>
      <c r="D56" s="118">
        <f t="shared" si="2"/>
        <v>45324</v>
      </c>
      <c r="E56" s="118">
        <f t="shared" si="6"/>
        <v>291317</v>
      </c>
      <c r="F56" s="111">
        <v>291317</v>
      </c>
      <c r="G56" s="111">
        <v>0</v>
      </c>
      <c r="H56" s="121" t="s">
        <v>371</v>
      </c>
      <c r="I56" s="121" t="s">
        <v>371</v>
      </c>
    </row>
    <row r="57" spans="1:9" ht="18.75" customHeight="1">
      <c r="A57" s="61">
        <v>44551</v>
      </c>
      <c r="B57" s="132" t="str">
        <f t="shared" si="0"/>
        <v>(火)</v>
      </c>
      <c r="C57" s="122">
        <v>245993</v>
      </c>
      <c r="D57" s="118">
        <f t="shared" si="2"/>
        <v>42491</v>
      </c>
      <c r="E57" s="118">
        <f t="shared" si="6"/>
        <v>245993</v>
      </c>
      <c r="F57" s="111">
        <v>245993</v>
      </c>
      <c r="G57" s="111">
        <v>0</v>
      </c>
      <c r="H57" s="121" t="s">
        <v>371</v>
      </c>
      <c r="I57" s="121" t="s">
        <v>371</v>
      </c>
    </row>
    <row r="58" spans="1:9" ht="18.75" customHeight="1">
      <c r="A58" s="61">
        <v>44550</v>
      </c>
      <c r="B58" s="132" t="str">
        <f t="shared" si="0"/>
        <v>(月)</v>
      </c>
      <c r="C58" s="122">
        <v>203502</v>
      </c>
      <c r="D58" s="118">
        <f t="shared" si="2"/>
        <v>53618</v>
      </c>
      <c r="E58" s="118">
        <f t="shared" si="6"/>
        <v>203502</v>
      </c>
      <c r="F58" s="111">
        <v>203502</v>
      </c>
      <c r="G58" s="111">
        <v>0</v>
      </c>
      <c r="H58" s="121" t="s">
        <v>371</v>
      </c>
      <c r="I58" s="121" t="s">
        <v>371</v>
      </c>
    </row>
    <row r="59" spans="1:9" ht="18.75" customHeight="1">
      <c r="A59" s="61">
        <v>44547</v>
      </c>
      <c r="B59" s="132" t="str">
        <f t="shared" si="0"/>
        <v>(金)</v>
      </c>
      <c r="C59" s="122">
        <v>149884</v>
      </c>
      <c r="D59" s="118">
        <f t="shared" si="2"/>
        <v>32149</v>
      </c>
      <c r="E59" s="118">
        <f t="shared" si="6"/>
        <v>149884</v>
      </c>
      <c r="F59" s="111">
        <v>149884</v>
      </c>
      <c r="G59" s="111">
        <v>0</v>
      </c>
      <c r="H59" s="121" t="s">
        <v>371</v>
      </c>
      <c r="I59" s="121" t="s">
        <v>371</v>
      </c>
    </row>
    <row r="60" spans="1:9" ht="18.75" customHeight="1">
      <c r="A60" s="61">
        <v>44546</v>
      </c>
      <c r="B60" s="132" t="str">
        <f t="shared" si="0"/>
        <v>(木)</v>
      </c>
      <c r="C60" s="122">
        <v>117735</v>
      </c>
      <c r="D60" s="118">
        <f t="shared" si="2"/>
        <v>24533</v>
      </c>
      <c r="E60" s="118">
        <f t="shared" si="6"/>
        <v>117735</v>
      </c>
      <c r="F60" s="111">
        <v>117735</v>
      </c>
      <c r="G60" s="111">
        <v>0</v>
      </c>
      <c r="H60" s="121" t="s">
        <v>371</v>
      </c>
      <c r="I60" s="121" t="s">
        <v>371</v>
      </c>
    </row>
    <row r="61" spans="1:9" ht="18.75" customHeight="1">
      <c r="A61" s="61">
        <v>44545</v>
      </c>
      <c r="B61" s="132" t="str">
        <f t="shared" si="0"/>
        <v>(水)</v>
      </c>
      <c r="C61" s="122">
        <v>93202</v>
      </c>
      <c r="D61" s="118">
        <f t="shared" si="2"/>
        <v>22477</v>
      </c>
      <c r="E61" s="118">
        <f t="shared" si="6"/>
        <v>93202</v>
      </c>
      <c r="F61" s="111">
        <v>93202</v>
      </c>
      <c r="G61" s="111">
        <v>0</v>
      </c>
      <c r="H61" s="121" t="s">
        <v>371</v>
      </c>
      <c r="I61" s="121" t="s">
        <v>371</v>
      </c>
    </row>
    <row r="62" spans="1:9" ht="18.75" customHeight="1">
      <c r="A62" s="61">
        <v>44544</v>
      </c>
      <c r="B62" s="132" t="str">
        <f t="shared" si="0"/>
        <v>(火)</v>
      </c>
      <c r="C62" s="122">
        <v>70725</v>
      </c>
      <c r="D62" s="118">
        <f t="shared" si="2"/>
        <v>17988</v>
      </c>
      <c r="E62" s="118">
        <f t="shared" si="6"/>
        <v>70725</v>
      </c>
      <c r="F62" s="111">
        <v>70725</v>
      </c>
      <c r="G62" s="111">
        <v>0</v>
      </c>
      <c r="H62" s="121" t="s">
        <v>371</v>
      </c>
      <c r="I62" s="121" t="s">
        <v>371</v>
      </c>
    </row>
    <row r="63" spans="1:9" ht="18.75" customHeight="1">
      <c r="A63" s="61">
        <v>44543</v>
      </c>
      <c r="B63" s="132" t="str">
        <f t="shared" si="0"/>
        <v>(月)</v>
      </c>
      <c r="C63" s="122">
        <v>52737</v>
      </c>
      <c r="D63" s="118">
        <f t="shared" si="2"/>
        <v>16287</v>
      </c>
      <c r="E63" s="118">
        <f t="shared" si="6"/>
        <v>52737</v>
      </c>
      <c r="F63" s="111">
        <v>52737</v>
      </c>
      <c r="G63" s="111">
        <v>0</v>
      </c>
      <c r="H63" s="121" t="s">
        <v>371</v>
      </c>
      <c r="I63" s="121" t="s">
        <v>371</v>
      </c>
    </row>
    <row r="64" spans="1:9" ht="18.75" customHeight="1">
      <c r="A64" s="61">
        <v>44540</v>
      </c>
      <c r="B64" s="132" t="str">
        <f t="shared" si="0"/>
        <v>(金)</v>
      </c>
      <c r="C64" s="122">
        <v>36450</v>
      </c>
      <c r="D64" s="118">
        <f t="shared" si="2"/>
        <v>8830</v>
      </c>
      <c r="E64" s="118">
        <f t="shared" si="6"/>
        <v>36450</v>
      </c>
      <c r="F64" s="111">
        <v>36450</v>
      </c>
      <c r="G64" s="111">
        <v>0</v>
      </c>
      <c r="H64" s="121" t="s">
        <v>371</v>
      </c>
      <c r="I64" s="121" t="s">
        <v>371</v>
      </c>
    </row>
    <row r="65" spans="1:9" ht="18.75" customHeight="1">
      <c r="A65" s="61">
        <v>44539</v>
      </c>
      <c r="B65" s="132" t="str">
        <f t="shared" si="0"/>
        <v>(木)</v>
      </c>
      <c r="C65" s="122">
        <v>27620</v>
      </c>
      <c r="D65" s="118">
        <f t="shared" si="2"/>
        <v>6627</v>
      </c>
      <c r="E65" s="118">
        <f t="shared" si="6"/>
        <v>27620</v>
      </c>
      <c r="F65" s="111">
        <v>27620</v>
      </c>
      <c r="G65" s="111">
        <v>0</v>
      </c>
      <c r="H65" s="121" t="s">
        <v>371</v>
      </c>
      <c r="I65" s="121" t="s">
        <v>371</v>
      </c>
    </row>
    <row r="66" spans="1:9" ht="18.75" customHeight="1">
      <c r="A66" s="61">
        <v>44538</v>
      </c>
      <c r="B66" s="132" t="str">
        <f t="shared" si="0"/>
        <v>(水)</v>
      </c>
      <c r="C66" s="122">
        <v>20993</v>
      </c>
      <c r="D66" s="118">
        <f t="shared" si="2"/>
        <v>5914</v>
      </c>
      <c r="E66" s="118">
        <f t="shared" si="6"/>
        <v>20993</v>
      </c>
      <c r="F66" s="111">
        <v>20993</v>
      </c>
      <c r="G66" s="111">
        <v>0</v>
      </c>
      <c r="H66" s="121" t="s">
        <v>371</v>
      </c>
      <c r="I66" s="121" t="s">
        <v>371</v>
      </c>
    </row>
    <row r="67" spans="1:9" ht="18.75" customHeight="1">
      <c r="A67" s="61">
        <v>44537</v>
      </c>
      <c r="B67" s="132" t="str">
        <f t="shared" si="0"/>
        <v>(火)</v>
      </c>
      <c r="C67" s="122">
        <v>15079</v>
      </c>
      <c r="D67" s="118">
        <f t="shared" si="2"/>
        <v>6422</v>
      </c>
      <c r="E67" s="118">
        <f t="shared" si="6"/>
        <v>15079</v>
      </c>
      <c r="F67" s="111">
        <v>15079</v>
      </c>
      <c r="G67" s="111">
        <v>0</v>
      </c>
      <c r="H67" s="121" t="s">
        <v>371</v>
      </c>
      <c r="I67" s="121" t="s">
        <v>371</v>
      </c>
    </row>
    <row r="68" spans="1:9">
      <c r="A68" s="61">
        <v>44536</v>
      </c>
      <c r="B68" s="132" t="str">
        <f t="shared" ref="B68:B70" si="7">"(" &amp; TEXT(A68,"aaa") &amp; ")"</f>
        <v>(月)</v>
      </c>
      <c r="C68" s="122">
        <v>8657</v>
      </c>
      <c r="D68" s="118">
        <f t="shared" ref="D68:D117" si="8">C68-C69</f>
        <v>5110</v>
      </c>
      <c r="E68" s="118">
        <f t="shared" si="6"/>
        <v>8657</v>
      </c>
      <c r="F68" s="118">
        <v>8657</v>
      </c>
      <c r="G68" s="111">
        <v>0</v>
      </c>
      <c r="H68" s="121" t="s">
        <v>371</v>
      </c>
      <c r="I68" s="121" t="s">
        <v>371</v>
      </c>
    </row>
    <row r="69" spans="1:9">
      <c r="A69" s="61">
        <v>44533</v>
      </c>
      <c r="B69" s="132" t="str">
        <f t="shared" si="7"/>
        <v>(金)</v>
      </c>
      <c r="C69" s="122">
        <v>3547</v>
      </c>
      <c r="D69" s="118">
        <f>C69-C70</f>
        <v>1987</v>
      </c>
      <c r="E69" s="118">
        <f t="shared" si="6"/>
        <v>3547</v>
      </c>
      <c r="F69" s="118">
        <v>3547</v>
      </c>
      <c r="G69" s="111">
        <v>0</v>
      </c>
      <c r="H69" s="121" t="s">
        <v>371</v>
      </c>
      <c r="I69" s="121" t="s">
        <v>371</v>
      </c>
    </row>
    <row r="70" spans="1:9">
      <c r="A70" s="61">
        <v>44532</v>
      </c>
      <c r="B70" s="132" t="str">
        <f t="shared" si="7"/>
        <v>(木)</v>
      </c>
      <c r="C70" s="122">
        <v>1560</v>
      </c>
      <c r="D70" s="118">
        <f>C70</f>
        <v>1560</v>
      </c>
      <c r="E70" s="118">
        <f t="shared" si="6"/>
        <v>1560</v>
      </c>
      <c r="F70" s="118">
        <v>1560</v>
      </c>
      <c r="G70" s="111">
        <v>0</v>
      </c>
      <c r="H70" s="121" t="s">
        <v>371</v>
      </c>
      <c r="I70" s="121" t="s">
        <v>371</v>
      </c>
    </row>
    <row r="72" spans="1:9">
      <c r="A72" s="73" t="s">
        <v>372</v>
      </c>
    </row>
    <row r="73" spans="1:9">
      <c r="A73" s="73" t="s">
        <v>373</v>
      </c>
    </row>
    <row r="74" spans="1:9">
      <c r="A74" s="73" t="s">
        <v>374</v>
      </c>
    </row>
    <row r="75" spans="1:9">
      <c r="A75" s="73" t="s">
        <v>375</v>
      </c>
    </row>
  </sheetData>
  <mergeCells count="8">
    <mergeCell ref="F1:G1"/>
    <mergeCell ref="C2:D2"/>
    <mergeCell ref="H2:H3"/>
    <mergeCell ref="I2:I3"/>
    <mergeCell ref="F2:G2"/>
    <mergeCell ref="E2:E3"/>
    <mergeCell ref="A2:A3"/>
    <mergeCell ref="B2:B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2022-03-15T16:57:56Z</dcterms:modified>
</cp:coreProperties>
</file>