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0184FFC-C3DC-46BA-9812-119B335890A0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1" l="1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<sst xmlns="http://schemas.openxmlformats.org/spreadsheetml/2006/main" count="34418" uniqueCount="362">
  <si>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</si>
  <si>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</si>
  <si>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</si>
  <si>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</si>
  <si>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</si>
  <si>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</si>
  <si>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</si>
  <si>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</si>
  <si>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</si>
  <si>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</si>
  <si>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</si>
  <si>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</si>
  <si>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</si>
  <si>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</si>
  <si>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</si>
  <si>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</si>
  <si>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</si>
  <si>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</si>
  <si>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</si>
  <si>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</si>
  <si>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</si>
  <si>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</si>
  <si>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</si>
  <si>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</si>
  <si>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</si>
  <si>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</si>
  <si>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</si>
  <si>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</si>
  <si>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</si>
  <si>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</si>
  <si>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</si>
  <si>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</si>
  <si>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</si>
  <si>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</si>
  <si>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</si>
  <si>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</si>
  <si>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</si>
  <si>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</si>
  <si>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</si>
  <si>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</si>
  <si>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</si>
  <si>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</si>
  <si>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</si>
  <si>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</si>
  <si>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</si>
  <si>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</si>
  <si>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</si>
  <si>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</si>
  <si>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</si>
  <si>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</si>
  <si>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</si>
  <si>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</si>
  <si>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</si>
  <si>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</si>
  <si>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</si>
  <si>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</si>
  <si>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</si>
  <si>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</si>
  <si>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</si>
  <si>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</si>
  <si>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</si>
  <si>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</si>
  <si>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</si>
  <si>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</si>
  <si>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</si>
  <si>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</si>
  <si>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</si>
  <si>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</si>
  <si>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</si>
  <si>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</si>
  <si>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</si>
  <si>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</si>
  <si>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</si>
  <si>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</si>
  <si>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</si>
  <si>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</si>
  <si>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</si>
  <si>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</si>
  <si>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</si>
  <si>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</si>
  <si>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</si>
  <si>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</si>
  <si>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</si>
  <si>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</si>
  <si>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</si>
  <si>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</si>
  <si>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</si>
  <si>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</si>
  <si>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</si>
  <si>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</si>
  <si>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</si>
  <si>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</si>
  <si>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</si>
  <si>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</si>
  <si>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</si>
  <si>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</si>
  <si>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</si>
  <si>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</si>
  <si>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</si>
  <si>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</si>
  <si>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</si>
  <si>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</si>
  <si>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</si>
  <si>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</si>
  <si>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</si>
  <si>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</si>
  <si>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</si>
  <si>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</si>
  <si>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</si>
  <si>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</si>
  <si>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</si>
  <si>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</si>
  <si>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</si>
  <si>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</si>
  <si>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</si>
  <si>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</si>
  <si>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</si>
  <si>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</si>
  <si>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</si>
  <si>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</si>
  <si>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</si>
  <si>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</si>
  <si>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</si>
  <si>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</si>
  <si>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</si>
  <si>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</si>
  <si>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</si>
  <si>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</si>
  <si>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</si>
  <si>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</si>
  <si>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</si>
  <si>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</si>
  <si>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</si>
  <si>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</si>
  <si>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</si>
  <si>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</si>
  <si>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</si>
  <si>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</si>
  <si>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</si>
  <si>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</si>
  <si>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</si>
  <si>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</si>
  <si>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</si>
  <si>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</si>
  <si>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</si>
  <si>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</si>
  <si>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</si>
  <si>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</si>
  <si>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</si>
  <si>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</si>
  <si>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</si>
  <si>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</si>
  <si>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</si>
  <si>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</si>
  <si>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</si>
  <si>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</si>
  <si>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</si>
  <si>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</si>
  <si>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</si>
  <si>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</si>
  <si>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</si>
  <si>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</si>
  <si>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</si>
  <si>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</si>
  <si>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</si>
  <si>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</si>
  <si>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</si>
  <si>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</si>
  <si>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</si>
  <si>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</si>
  <si>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</si>
  <si>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</si>
  <si>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</si>
  <si>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</si>
  <si>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</si>
  <si>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</si>
  <si>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</si>
  <si>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</si>
  <si>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</si>
  <si>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</si>
  <si>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</si>
  <si>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</si>
  <si>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</si>
  <si>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</si>
  <si>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</si>
  <si>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</si>
  <si>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</si>
  <si>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</si>
  <si>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</si>
  <si>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</si>
  <si>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</si>
  <si>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</si>
  <si>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</si>
  <si>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</si>
  <si>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</si>
  <si>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</si>
  <si>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</si>
  <si>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</si>
  <si>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</si>
  <si>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</si>
  <si>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</si>
  <si>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</si>
  <si>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</si>
  <si>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</si>
  <si>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</si>
  <si>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</si>
  <si>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</si>
  <si>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</si>
  <si>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</si>
  <si>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</si>
  <si>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</si>
  <si>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</si>
  <si>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</si>
  <si>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</si>
  <si>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</si>
  <si>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</si>
  <si>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</si>
  <si>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</si>
  <si>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</si>
  <si>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</si>
  <si>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</si>
  <si>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</si>
  <si>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</si>
  <si>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</si>
  <si>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</si>
  <si>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</si>
  <si>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</si>
  <si>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</si>
  <si>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</si>
  <si>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</si>
  <si>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</si>
  <si>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</si>
  <si>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</si>
  <si>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</si>
  <si>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</si>
  <si>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</si>
  <si>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</si>
  <si>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</si>
  <si>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</si>
  <si>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</si>
  <si>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</si>
  <si>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</si>
  <si>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</si>
  <si>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</si>
  <si>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</si>
  <si>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</si>
  <si>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</si>
  <si>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</si>
  <si>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</si>
  <si>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</si>
  <si>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</si>
  <si>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</si>
  <si>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</si>
  <si>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</si>
  <si>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</si>
  <si>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</si>
  <si>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</si>
  <si>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</si>
  <si>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</si>
  <si>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</si>
  <si>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</si>
  <si>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</si>
  <si>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</si>
  <si>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</si>
  <si>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</si>
  <si>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</si>
  <si>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</si>
  <si>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</si>
  <si>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</si>
  <si>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</si>
  <si>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</si>
  <si>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</si>
  <si>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</si>
  <si>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</si>
  <si>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</si>
  <si>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</si>
  <si>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</si>
  <si>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</si>
  <si>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</si>
  <si>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</si>
  <si>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</si>
  <si>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</si>
  <si>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</si>
  <si>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</si>
  <si>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</si>
  <si>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</si>
  <si>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</si>
  <si>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</si>
  <si>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</si>
  <si>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</si>
  <si>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</si>
  <si>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</si>
  <si>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</si>
  <si>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</si>
  <si>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</si>
  <si>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</si>
  <si>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</si>
  <si>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</si>
  <si>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</si>
  <si>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</si>
  <si>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</si>
  <si>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</si>
  <si>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</si>
  <si>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</si>
  <si>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</si>
  <si>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</si>
  <si>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</si>
  <si>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</si>
  <si>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</si>
  <si>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</si>
  <si>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</si>
  <si>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</si>
  <si>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</si>
  <si>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</si>
  <si>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</si>
  <si>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</si>
  <si>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</si>
  <si>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</si>
  <si>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</si>
  <si>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</si>
  <si>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</si>
  <si>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</si>
  <si>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</si>
  <si>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</si>
  <si>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</si>
  <si>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</si>
  <si>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</si>
  <si>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</si>
  <si>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</si>
  <si>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</si>
  <si>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</si>
  <si>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</si>
  <si>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</si>
  <si>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</si>
  <si>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</si>
  <si>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</si>
  <si>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</si>
  <si>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</si>
  <si>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</si>
  <si>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</si>
  <si>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</si>
  <si>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</si>
  <si>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</si>
  <si>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</si>
  <si>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</si>
  <si>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</si>
  <si>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</si>
  <si>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</si>
  <si>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（８月１８日公表時点）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</si>
  <si>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(金)</t>
  </si>
  <si>
    <t>(日)</t>
  </si>
  <si>
    <t>(水)</t>
  </si>
  <si>
    <t>(火)</t>
  </si>
  <si>
    <t>(月)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</si>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</sst>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left" vertical="center" wrapText="1" indent="1"/>
    </xf>
    <xf numFmtId="0" fontId="25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5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8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55"/>
  <sheetViews>
    <sheetView workbookViewId="0">
      <pane ySplit="1" topLeftCell="A1643" activePane="bottomLeft" state="frozen"/>
      <selection activeCell="A24489" sqref="A24489:H24535"/>
      <selection pane="bottomLeft" activeCell="A24489" sqref="A24489:H2453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31814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18297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15115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26313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42168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9027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9188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103832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158453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198141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198287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215601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44299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26894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292895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265265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296497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22123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306232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47960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26018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7590</v>
      </c>
      <c r="P1320" s="27">
        <v>879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8569</v>
      </c>
      <c r="P1323" s="27">
        <v>794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9909</v>
      </c>
      <c r="P1326" s="27">
        <v>969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318456</v>
      </c>
      <c r="P1329" s="27">
        <v>71580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148453</v>
      </c>
      <c r="P1332" s="27">
        <v>54505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63511</v>
      </c>
      <c r="P1335" s="27">
        <v>8297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74825</v>
      </c>
      <c r="P1338" s="27">
        <v>8707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262264</v>
      </c>
      <c r="P1341" s="27">
        <v>100057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222515</v>
      </c>
      <c r="P1344" s="27">
        <v>126981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246235</v>
      </c>
      <c r="P1347" s="27">
        <v>156952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252436</v>
      </c>
      <c r="P1350" s="27">
        <v>183030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237555</v>
      </c>
      <c r="P1353" s="27">
        <v>198172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138573</v>
      </c>
      <c r="P1356" s="27">
        <v>39165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187438</v>
      </c>
      <c r="P1359" s="27">
        <v>23075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345083</v>
      </c>
      <c r="P1362" s="27">
        <v>273637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348273</v>
      </c>
      <c r="P1365" s="27">
        <v>229738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396644</v>
      </c>
      <c r="P1368" s="27">
        <v>258809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403245</v>
      </c>
      <c r="P1371" s="27">
        <v>138211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380249</v>
      </c>
      <c r="P1374" s="27">
        <v>215653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284724</v>
      </c>
      <c r="P1377" s="27">
        <v>48317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325355</v>
      </c>
      <c r="P1380" s="27">
        <v>25408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584003</v>
      </c>
      <c r="P1383" s="27">
        <v>204659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604043</v>
      </c>
      <c r="P1386" s="27">
        <v>63615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666778</v>
      </c>
      <c r="P1389" s="27">
        <v>62292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636937</v>
      </c>
      <c r="P1392" s="27">
        <v>107669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616454</v>
      </c>
      <c r="P1395" s="27">
        <v>124994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473363</v>
      </c>
      <c r="P1398" s="27">
        <v>60518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461114</v>
      </c>
      <c r="P1401" s="27">
        <v>65585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664729</v>
      </c>
      <c r="P1404" s="27">
        <v>237444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704930</v>
      </c>
      <c r="P1407" s="27">
        <v>203824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729965</v>
      </c>
      <c r="P1410" s="27">
        <v>226529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722094</v>
      </c>
      <c r="P1413" s="27">
        <v>219793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709156</v>
      </c>
      <c r="P1416" s="27">
        <v>212153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612384</v>
      </c>
      <c r="P1419" s="27">
        <v>125338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559977</v>
      </c>
      <c r="P1422" s="27">
        <v>178625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763001</v>
      </c>
      <c r="P1425" s="27">
        <v>318440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784315</v>
      </c>
      <c r="P1428" s="27">
        <v>315607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763673</v>
      </c>
      <c r="P1431" s="27">
        <v>378423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735322</v>
      </c>
      <c r="P1434" s="27">
        <v>377961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743103</v>
      </c>
      <c r="P1437" s="27">
        <v>351715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651083</v>
      </c>
      <c r="P1440" s="27">
        <v>271096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593419</v>
      </c>
      <c r="P1443" s="27">
        <v>314699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683403</v>
      </c>
      <c r="P1446" s="27">
        <v>531376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681138</v>
      </c>
      <c r="P1449" s="27">
        <v>544293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664585</v>
      </c>
      <c r="P1452" s="27">
        <v>595833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676639</v>
      </c>
      <c r="P1455" s="27">
        <v>588927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657764</v>
      </c>
      <c r="P1458" s="27">
        <v>561767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646292</v>
      </c>
      <c r="P1461" s="27">
        <v>436325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646916</v>
      </c>
      <c r="P1464" s="27">
        <v>435251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724044</v>
      </c>
      <c r="P1467" s="27">
        <v>620613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718869</v>
      </c>
      <c r="P1470" s="27">
        <v>646439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728646</v>
      </c>
      <c r="P1473" s="27">
        <v>677613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706407</v>
      </c>
      <c r="P1476" s="27">
        <v>684912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697290</v>
      </c>
      <c r="P1479" s="27">
        <v>687818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695150</v>
      </c>
      <c r="P1482" s="27">
        <v>582562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730076</v>
      </c>
      <c r="P1485" s="27">
        <v>537418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710711</v>
      </c>
      <c r="P1488" s="27">
        <v>712056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712914</v>
      </c>
      <c r="P1491" s="27">
        <v>744778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739345</v>
      </c>
      <c r="P1494" s="27">
        <v>732871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544554</v>
      </c>
      <c r="P1497" s="27">
        <v>710814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485372</v>
      </c>
      <c r="P1500" s="27">
        <v>719242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772620</v>
      </c>
      <c r="P1503" s="27">
        <v>618142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759501</v>
      </c>
      <c r="P1506" s="27">
        <v>555544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851620</v>
      </c>
      <c r="P1509" s="27">
        <v>667735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875004</v>
      </c>
      <c r="P1512" s="27">
        <v>680515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893337</v>
      </c>
      <c r="P1515" s="27">
        <v>653138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877614</v>
      </c>
      <c r="P1518" s="27">
        <v>653023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876127</v>
      </c>
      <c r="P1521" s="27">
        <v>649196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890337</v>
      </c>
      <c r="P1524" s="27">
        <v>634064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666670</v>
      </c>
      <c r="P1527" s="27">
        <v>645426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736659</v>
      </c>
      <c r="P1530" s="27">
        <v>696130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755377</v>
      </c>
      <c r="P1533" s="27">
        <v>679726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735797</v>
      </c>
      <c r="P1536" s="27">
        <v>686994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718446</v>
      </c>
      <c r="P1539" s="27">
        <v>661163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746133</v>
      </c>
      <c r="P1542" s="27">
        <v>649295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724182</v>
      </c>
      <c r="P1545" s="27">
        <v>660832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544326</v>
      </c>
      <c r="P1548" s="27">
        <v>682609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422669</v>
      </c>
      <c r="P1551" s="27">
        <v>673074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672621</v>
      </c>
      <c r="P1554" s="27">
        <v>690728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604319</v>
      </c>
      <c r="P1557" s="27">
        <v>735897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260066</v>
      </c>
      <c r="P1560" s="27">
        <v>315202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198396</v>
      </c>
      <c r="P1563" s="27">
        <v>239934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395797</v>
      </c>
      <c r="P1566" s="27">
        <v>783655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360882</v>
      </c>
      <c r="P1569" s="27">
        <v>732993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480286</v>
      </c>
      <c r="P1572" s="27">
        <v>842654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526520</v>
      </c>
      <c r="P1575" s="27">
        <v>839343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521706</v>
      </c>
      <c r="P1578" s="27">
        <v>856292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520335</v>
      </c>
      <c r="P1581" s="27">
        <v>841601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547049</v>
      </c>
      <c r="P1584" s="27">
        <v>856260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576217</v>
      </c>
      <c r="P1587" s="27">
        <v>872522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409767</v>
      </c>
      <c r="P1590" s="27">
        <v>1128485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494199</v>
      </c>
      <c r="P1593" s="27">
        <v>634307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511927</v>
      </c>
      <c r="P1596" s="27">
        <v>664971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505847</v>
      </c>
      <c r="P1599" s="27">
        <v>662521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497835</v>
      </c>
      <c r="P1602" s="27">
        <v>653440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508723</v>
      </c>
      <c r="P1605" s="27">
        <v>683543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640174</v>
      </c>
      <c r="P1608" s="27">
        <v>698683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-3926216</v>
      </c>
      <c r="P1611" s="27">
        <v>-239479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148860</v>
      </c>
      <c r="P1614" s="27">
        <v>142439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422664</v>
      </c>
      <c r="P1617" s="27">
        <v>614345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432822</v>
      </c>
      <c r="P1620" s="27">
        <v>536411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423587</v>
      </c>
      <c r="P1623" s="27">
        <v>284002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291659</v>
      </c>
      <c r="P1626" s="27">
        <v>191771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312295</v>
      </c>
      <c r="P1629" s="27">
        <v>297513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-1018903</v>
      </c>
      <c r="P1632" s="27">
        <v>510773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342205</v>
      </c>
      <c r="P1635" s="27">
        <v>361261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406381</v>
      </c>
      <c r="P1638" s="27">
        <v>415556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385888</v>
      </c>
      <c r="P1641" s="27">
        <v>367418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293735</v>
      </c>
      <c r="P1644" s="27">
        <v>273275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>
        <v>0</v>
      </c>
      <c r="P1647">
        <v>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>
        <v>0</v>
      </c>
      <c r="P1648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>
        <v>0</v>
      </c>
      <c r="P1649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>
        <v>0</v>
      </c>
      <c r="P1650">
        <v>0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>
        <v>0</v>
      </c>
      <c r="P1651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>
        <v>0</v>
      </c>
      <c r="P1652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>
        <v>0</v>
      </c>
      <c r="P1653">
        <v>0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>
        <v>0</v>
      </c>
      <c r="P1654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>
        <v>0</v>
      </c>
      <c r="P165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535"/>
  <sheetViews>
    <sheetView workbookViewId="0">
      <pane xSplit="1" ySplit="1" topLeftCell="B24519" activePane="bottomRight" state="frozen"/>
      <selection activeCell="O1257" sqref="O1257:P1646"/>
      <selection pane="topRight" activeCell="O1257" sqref="O1257:P1646"/>
      <selection pane="bottomLeft" activeCell="O1257" sqref="O1257:P1646"/>
      <selection pane="bottomRight" activeCell="A24489" sqref="A24489:H2453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44430</v>
      </c>
      <c r="B3" s="26" t="s">
        <v>153</v>
      </c>
      <c r="C3" s="26">
        <f>IF(D21="", "", D21)</f>
        <v>1273652</v>
      </c>
      <c r="D3" s="26">
        <f>IF(C21="", "", C21)</f>
        <v>19651418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203540</v>
      </c>
      <c r="I3" s="26" t="str">
        <f t="shared" si="1"/>
        <v/>
      </c>
      <c r="J3" s="26">
        <f t="shared" si="1"/>
        <v>1891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1048617</v>
      </c>
      <c r="N3" s="26">
        <f t="shared" si="2"/>
        <v>15589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44430</v>
      </c>
      <c r="B4" s="26" t="s">
        <v>154</v>
      </c>
      <c r="C4" s="26">
        <f>IF(D22="", "", D22)</f>
        <v>3772</v>
      </c>
      <c r="D4" s="26">
        <f>IF(C22="", "", C22)</f>
        <v>955051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3589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22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3" t="s">
        <v>331</v>
      </c>
      <c r="B9" s="113"/>
      <c r="C9" s="113"/>
      <c r="D9" s="113"/>
      <c r="E9" s="113"/>
      <c r="F9" s="113"/>
      <c r="G9" s="113"/>
      <c r="H9" s="113"/>
      <c r="I9" s="113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19651418</v>
      </c>
      <c r="D12" s="46">
        <v>1273652</v>
      </c>
      <c r="E12" s="46">
        <v>203540</v>
      </c>
      <c r="F12" s="46">
        <v>1891</v>
      </c>
      <c r="G12" s="46">
        <v>1048617</v>
      </c>
      <c r="H12" s="46">
        <v>15589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955051</v>
      </c>
      <c r="D13" s="46">
        <v>3772</v>
      </c>
      <c r="E13" s="46">
        <v>176</v>
      </c>
      <c r="F13" s="46">
        <v>0</v>
      </c>
      <c r="G13" s="46">
        <v>3589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20607298</v>
      </c>
      <c r="D15" s="45">
        <f t="shared" si="3"/>
        <v>1277439</v>
      </c>
      <c r="E15" s="45">
        <f t="shared" si="3"/>
        <v>203716</v>
      </c>
      <c r="F15" s="45">
        <f t="shared" si="3"/>
        <v>1891</v>
      </c>
      <c r="G15" s="45">
        <f t="shared" si="3"/>
        <v>1052221</v>
      </c>
      <c r="H15" s="45">
        <f t="shared" si="3"/>
        <v>15596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19651418</v>
      </c>
      <c r="D21" s="28">
        <f t="shared" si="4"/>
        <v>1273652</v>
      </c>
      <c r="E21" s="3"/>
      <c r="F21" s="3"/>
      <c r="G21" s="3"/>
      <c r="H21" s="3"/>
      <c r="I21" s="28">
        <f>E12</f>
        <v>203540</v>
      </c>
      <c r="J21" s="3"/>
      <c r="K21" s="28">
        <f>F12</f>
        <v>1891</v>
      </c>
      <c r="L21" s="3"/>
      <c r="M21" s="3"/>
      <c r="N21" s="16">
        <f>G21</f>
        <v>0</v>
      </c>
      <c r="O21" s="28">
        <f t="shared" ref="O21:P23" si="5">G12</f>
        <v>1048617</v>
      </c>
      <c r="P21" s="28">
        <f t="shared" si="5"/>
        <v>15589</v>
      </c>
    </row>
    <row r="22" spans="1:16" x14ac:dyDescent="0.55000000000000004">
      <c r="B22" s="26" t="s">
        <v>167</v>
      </c>
      <c r="C22" s="28">
        <f t="shared" si="4"/>
        <v>955051</v>
      </c>
      <c r="D22" s="28">
        <f t="shared" si="4"/>
        <v>3772</v>
      </c>
      <c r="E22" s="3"/>
      <c r="F22" s="3"/>
      <c r="G22" s="3"/>
      <c r="H22" s="3"/>
      <c r="I22" s="28">
        <f>E13</f>
        <v>176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3589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20607298</v>
      </c>
      <c r="D24" s="26">
        <f t="shared" si="6"/>
        <v>1277439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203716</v>
      </c>
      <c r="J24" s="26">
        <f t="shared" si="6"/>
        <v>0</v>
      </c>
      <c r="K24" s="26">
        <f t="shared" si="6"/>
        <v>1891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1052221</v>
      </c>
      <c r="P24" s="26">
        <f t="shared" si="6"/>
        <v>15596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21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44429</v>
      </c>
      <c r="C5" s="30" t="s">
        <v>7</v>
      </c>
      <c r="D5" s="40">
        <f>IFERROR(INT(TRIM(SUBSTITUTE(VLOOKUP($A5&amp;"*",各都道府県の状況!$A:$I,D$3,FALSE), "※5", ""))), "")</f>
        <v>52591</v>
      </c>
      <c r="E5" s="40">
        <f>IFERROR(INT(TRIM(SUBSTITUTE(VLOOKUP($A5&amp;"*",各都道府県の状況!$A:$I,E$3,FALSE), "※5", ""))), "")</f>
        <v>942602</v>
      </c>
      <c r="F5" s="40">
        <f>IFERROR(INT(TRIM(SUBSTITUTE(VLOOKUP($A5&amp;"*",各都道府県の状況!$A:$I,F$3,FALSE), "※5", ""))), "")</f>
        <v>46445</v>
      </c>
      <c r="G5" s="40">
        <f>IFERROR(INT(TRIM(SUBSTITUTE(VLOOKUP($A5&amp;"*",各都道府県の状況!$A:$I,G$3,FALSE), "※5", ""))), "")</f>
        <v>1435</v>
      </c>
      <c r="H5" s="40">
        <f>IFERROR(INT(TRIM(SUBSTITUTE(VLOOKUP($A5&amp;"*",各都道府県の状況!$A:$I,H$3,FALSE), "※5", ""))), "")</f>
        <v>4520</v>
      </c>
      <c r="I5" s="40">
        <f>IFERROR(INT(TRIM(SUBSTITUTE(VLOOKUP($A5&amp;"*",各都道府県の状況!$A:$I,I$3,FALSE), "※5", ""))), "")</f>
        <v>14</v>
      </c>
      <c r="J5" s="2"/>
    </row>
    <row r="6" spans="1:10" x14ac:dyDescent="0.55000000000000004">
      <c r="A6" s="12" t="s">
        <v>182</v>
      </c>
      <c r="B6" s="13">
        <f t="shared" si="0"/>
        <v>44429</v>
      </c>
      <c r="C6" s="30" t="s">
        <v>11</v>
      </c>
      <c r="D6" s="40">
        <f>IFERROR(INT(TRIM(SUBSTITUTE(VLOOKUP($A6&amp;"*",各都道府県の状況!$A:$I,D$3,FALSE), "※5", ""))), "")</f>
        <v>3541</v>
      </c>
      <c r="E6" s="40">
        <f>IFERROR(INT(TRIM(SUBSTITUTE(VLOOKUP($A6&amp;"*",各都道府県の状況!$A:$I,E$3,FALSE), "※5", ""))), "")</f>
        <v>63875</v>
      </c>
      <c r="F6" s="40">
        <f>IFERROR(INT(TRIM(SUBSTITUTE(VLOOKUP($A6&amp;"*",各都道府県の状況!$A:$I,F$3,FALSE), "※5", ""))), "")</f>
        <v>2956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552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44429</v>
      </c>
      <c r="C7" s="30" t="s">
        <v>12</v>
      </c>
      <c r="D7" s="40">
        <f>IFERROR(INT(TRIM(SUBSTITUTE(VLOOKUP($A7&amp;"*",各都道府県の状況!$A:$I,D$3,FALSE), "※5", ""))), "")</f>
        <v>2678</v>
      </c>
      <c r="E7" s="40">
        <f>IFERROR(INT(TRIM(SUBSTITUTE(VLOOKUP($A7&amp;"*",各都道府県の状況!$A:$I,E$3,FALSE), "※5", ""))), "")</f>
        <v>102585</v>
      </c>
      <c r="F7" s="40">
        <f>IFERROR(INT(TRIM(SUBSTITUTE(VLOOKUP($A7&amp;"*",各都道府県の状況!$A:$I,F$3,FALSE), "※5", ""))), "")</f>
        <v>2230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400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44429</v>
      </c>
      <c r="C8" s="30" t="s">
        <v>13</v>
      </c>
      <c r="D8" s="40">
        <f>IFERROR(INT(TRIM(SUBSTITUTE(VLOOKUP($A8&amp;"*",各都道府県の状況!$A:$I,D$3,FALSE), "※5", ""))), "")</f>
        <v>12947</v>
      </c>
      <c r="E8" s="40">
        <f>IFERROR(INT(TRIM(SUBSTITUTE(VLOOKUP($A8&amp;"*",各都道府県の状況!$A:$I,E$3,FALSE), "※5", ""))), "")</f>
        <v>192876</v>
      </c>
      <c r="F8" s="40">
        <f>IFERROR(INT(TRIM(SUBSTITUTE(VLOOKUP($A8&amp;"*",各都道府県の状況!$A:$I,F$3,FALSE), "※5", ""))), "")</f>
        <v>10753</v>
      </c>
      <c r="G8" s="40">
        <f>IFERROR(INT(TRIM(SUBSTITUTE(VLOOKUP($A8&amp;"*",各都道府県の状況!$A:$I,G$3,FALSE), "※5", ""))), "")</f>
        <v>95</v>
      </c>
      <c r="H8" s="40">
        <f>IFERROR(INT(TRIM(SUBSTITUTE(VLOOKUP($A8&amp;"*",各都道府県の状況!$A:$I,H$3,FALSE), "※5", ""))), "")</f>
        <v>1930</v>
      </c>
      <c r="I8" s="40">
        <f>IFERROR(INT(TRIM(SUBSTITUTE(VLOOKUP($A8&amp;"*",各都道府県の状況!$A:$I,I$3,FALSE), "※5", ""))), "")</f>
        <v>20</v>
      </c>
    </row>
    <row r="9" spans="1:10" ht="21" customHeight="1" x14ac:dyDescent="0.55000000000000004">
      <c r="A9" s="12" t="s">
        <v>185</v>
      </c>
      <c r="B9" s="13">
        <f t="shared" si="0"/>
        <v>44429</v>
      </c>
      <c r="C9" s="30" t="s">
        <v>14</v>
      </c>
      <c r="D9" s="40">
        <f>IFERROR(INT(TRIM(SUBSTITUTE(VLOOKUP($A9&amp;"*",各都道府県の状況!$A:$I,D$3,FALSE), "※5", ""))), "")</f>
        <v>1364</v>
      </c>
      <c r="E9" s="40">
        <f>IFERROR(INT(TRIM(SUBSTITUTE(VLOOKUP($A9&amp;"*",各都道府県の状況!$A:$I,E$3,FALSE), "※5", ""))), "")</f>
        <v>19331</v>
      </c>
      <c r="F9" s="40">
        <f>IFERROR(INT(TRIM(SUBSTITUTE(VLOOKUP($A9&amp;"*",各都道府県の状況!$A:$I,F$3,FALSE), "※5", ""))), "")</f>
        <v>1113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230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44429</v>
      </c>
      <c r="C10" s="30" t="s">
        <v>15</v>
      </c>
      <c r="D10" s="40">
        <f>IFERROR(INT(TRIM(SUBSTITUTE(VLOOKUP($A10&amp;"*",各都道府県の状況!$A:$I,D$3,FALSE), "※5", ""))), "")</f>
        <v>2822</v>
      </c>
      <c r="E10" s="40">
        <f>IFERROR(INT(TRIM(SUBSTITUTE(VLOOKUP($A10&amp;"*",各都道府県の状況!$A:$I,E$3,FALSE), "※5", ""))), "")</f>
        <v>78465</v>
      </c>
      <c r="F10" s="40">
        <f>IFERROR(INT(TRIM(SUBSTITUTE(VLOOKUP($A10&amp;"*",各都道府県の状況!$A:$I,F$3,FALSE), "※5", ""))), "")</f>
        <v>2388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386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44429</v>
      </c>
      <c r="C11" s="30" t="s">
        <v>16</v>
      </c>
      <c r="D11" s="40">
        <f>IFERROR(INT(TRIM(SUBSTITUTE(VLOOKUP($A11&amp;"*",各都道府県の状況!$A:$I,D$3,FALSE), "※5", ""))), "")</f>
        <v>7884</v>
      </c>
      <c r="E11" s="40">
        <f>IFERROR(INT(TRIM(SUBSTITUTE(VLOOKUP($A11&amp;"*",各都道府県の状況!$A:$I,E$3,FALSE), "※5", ""))), "")</f>
        <v>348599</v>
      </c>
      <c r="F11" s="40">
        <f>IFERROR(INT(TRIM(SUBSTITUTE(VLOOKUP($A11&amp;"*",各都道府県の状況!$A:$I,F$3,FALSE), "※5", ""))), "")</f>
        <v>6687</v>
      </c>
      <c r="G11" s="40">
        <f>IFERROR(INT(TRIM(SUBSTITUTE(VLOOKUP($A11&amp;"*",各都道府県の状況!$A:$I,G$3,FALSE), "※5", ""))), "")</f>
        <v>164</v>
      </c>
      <c r="H11" s="40">
        <f>IFERROR(INT(TRIM(SUBSTITUTE(VLOOKUP($A11&amp;"*",各都道府県の状況!$A:$I,H$3,FALSE), "※5", ""))), "")</f>
        <v>1033</v>
      </c>
      <c r="I11" s="40">
        <f>IFERROR(INT(TRIM(SUBSTITUTE(VLOOKUP($A11&amp;"*",各都道府県の状況!$A:$I,I$3,FALSE), "※5", ""))), "")</f>
        <v>20</v>
      </c>
    </row>
    <row r="12" spans="1:10" x14ac:dyDescent="0.55000000000000004">
      <c r="A12" s="12" t="s">
        <v>188</v>
      </c>
      <c r="B12" s="13">
        <f t="shared" si="0"/>
        <v>44429</v>
      </c>
      <c r="C12" s="30" t="s">
        <v>17</v>
      </c>
      <c r="D12" s="40">
        <f>IFERROR(INT(TRIM(SUBSTITUTE(VLOOKUP($A12&amp;"*",各都道府県の状況!$A:$I,D$3,FALSE), "※5", ""))), "")</f>
        <v>18008</v>
      </c>
      <c r="E12" s="40">
        <f>IFERROR(INT(TRIM(SUBSTITUTE(VLOOKUP($A12&amp;"*",各都道府県の状況!$A:$I,E$3,FALSE), "※5", ""))), "")</f>
        <v>36482</v>
      </c>
      <c r="F12" s="40">
        <f>IFERROR(INT(TRIM(SUBSTITUTE(VLOOKUP($A12&amp;"*",各都道府県の状況!$A:$I,F$3,FALSE), "※5", ""))), "")</f>
        <v>15332</v>
      </c>
      <c r="G12" s="40">
        <f>IFERROR(INT(TRIM(SUBSTITUTE(VLOOKUP($A12&amp;"*",各都道府県の状況!$A:$I,G$3,FALSE), "※5", ""))), "")</f>
        <v>179</v>
      </c>
      <c r="H12" s="40">
        <f>IFERROR(INT(TRIM(SUBSTITUTE(VLOOKUP($A12&amp;"*",各都道府県の状況!$A:$I,H$3,FALSE), "※5", ""))), "")</f>
        <v>2497</v>
      </c>
      <c r="I12" s="40">
        <f>IFERROR(INT(TRIM(SUBSTITUTE(VLOOKUP($A12&amp;"*",各都道府県の状況!$A:$I,I$3,FALSE), "※5", ""))), "")</f>
        <v>23</v>
      </c>
    </row>
    <row r="13" spans="1:10" x14ac:dyDescent="0.55000000000000004">
      <c r="A13" s="12" t="s">
        <v>189</v>
      </c>
      <c r="B13" s="13">
        <f t="shared" si="0"/>
        <v>44429</v>
      </c>
      <c r="C13" s="30" t="s">
        <v>18</v>
      </c>
      <c r="D13" s="40">
        <f>IFERROR(INT(TRIM(SUBSTITUTE(VLOOKUP($A13&amp;"*",各都道府県の状況!$A:$I,D$3,FALSE), "※5", ""))), "")</f>
        <v>11560</v>
      </c>
      <c r="E13" s="40">
        <f>IFERROR(INT(TRIM(SUBSTITUTE(VLOOKUP($A13&amp;"*",各都道府県の状況!$A:$I,E$3,FALSE), "※5", ""))), "")</f>
        <v>376712</v>
      </c>
      <c r="F13" s="40">
        <f>IFERROR(INT(TRIM(SUBSTITUTE(VLOOKUP($A13&amp;"*",各都道府県の状況!$A:$I,F$3,FALSE), "※5", ""))), "")</f>
        <v>9551</v>
      </c>
      <c r="G13" s="40">
        <f>IFERROR(INT(TRIM(SUBSTITUTE(VLOOKUP($A13&amp;"*",各都道府県の状況!$A:$I,G$3,FALSE), "※5", ""))), "")</f>
        <v>99</v>
      </c>
      <c r="H13" s="40">
        <f>IFERROR(INT(TRIM(SUBSTITUTE(VLOOKUP($A13&amp;"*",各都道府県の状況!$A:$I,H$3,FALSE), "※5", ""))), "")</f>
        <v>1910</v>
      </c>
      <c r="I13" s="40">
        <f>IFERROR(INT(TRIM(SUBSTITUTE(VLOOKUP($A13&amp;"*",各都道府県の状況!$A:$I,I$3,FALSE), "※5", ""))), "")</f>
        <v>21</v>
      </c>
    </row>
    <row r="14" spans="1:10" x14ac:dyDescent="0.55000000000000004">
      <c r="A14" s="12" t="s">
        <v>190</v>
      </c>
      <c r="B14" s="13">
        <f t="shared" si="0"/>
        <v>44429</v>
      </c>
      <c r="C14" s="30" t="s">
        <v>19</v>
      </c>
      <c r="D14" s="40">
        <f>IFERROR(INT(TRIM(SUBSTITUTE(VLOOKUP($A14&amp;"*",各都道府県の状況!$A:$I,D$3,FALSE), "※5", ""))), "")</f>
        <v>12594</v>
      </c>
      <c r="E14" s="40">
        <f>IFERROR(INT(TRIM(SUBSTITUTE(VLOOKUP($A14&amp;"*",各都道府県の状況!$A:$I,E$3,FALSE), "※5", ""))), "")</f>
        <v>239512</v>
      </c>
      <c r="F14" s="40">
        <f>IFERROR(INT(TRIM(SUBSTITUTE(VLOOKUP($A14&amp;"*",各都道府県の状況!$A:$I,F$3,FALSE), "※5", ""))), "")</f>
        <v>10136</v>
      </c>
      <c r="G14" s="40">
        <f>IFERROR(INT(TRIM(SUBSTITUTE(VLOOKUP($A14&amp;"*",各都道府県の状況!$A:$I,G$3,FALSE), "※5", ""))), "")</f>
        <v>157</v>
      </c>
      <c r="H14" s="40">
        <f>IFERROR(INT(TRIM(SUBSTITUTE(VLOOKUP($A14&amp;"*",各都道府県の状況!$A:$I,H$3,FALSE), "※5", ""))), "")</f>
        <v>2301</v>
      </c>
      <c r="I14" s="40">
        <f>IFERROR(INT(TRIM(SUBSTITUTE(VLOOKUP($A14&amp;"*",各都道府県の状況!$A:$I,I$3,FALSE), "※5", ""))), "")</f>
        <v>23</v>
      </c>
    </row>
    <row r="15" spans="1:10" x14ac:dyDescent="0.55000000000000004">
      <c r="A15" s="12" t="s">
        <v>191</v>
      </c>
      <c r="B15" s="13">
        <f t="shared" si="0"/>
        <v>44429</v>
      </c>
      <c r="C15" s="30" t="s">
        <v>20</v>
      </c>
      <c r="D15" s="40">
        <f>IFERROR(INT(TRIM(SUBSTITUTE(VLOOKUP($A15&amp;"*",各都道府県の状況!$A:$I,D$3,FALSE), "※5", ""))), "")</f>
        <v>86694</v>
      </c>
      <c r="E15" s="40">
        <f>IFERROR(INT(TRIM(SUBSTITUTE(VLOOKUP($A15&amp;"*",各都道府県の状況!$A:$I,E$3,FALSE), "※5", ""))), "")</f>
        <v>1230608</v>
      </c>
      <c r="F15" s="40">
        <f>IFERROR(INT(TRIM(SUBSTITUTE(VLOOKUP($A15&amp;"*",各都道府県の状況!$A:$I,F$3,FALSE), "※5", ""))), "")</f>
        <v>58573</v>
      </c>
      <c r="G15" s="40">
        <f>IFERROR(INT(TRIM(SUBSTITUTE(VLOOKUP($A15&amp;"*",各都道府県の状況!$A:$I,G$3,FALSE), "※5", ""))), "")</f>
        <v>868</v>
      </c>
      <c r="H15" s="40">
        <f>IFERROR(INT(TRIM(SUBSTITUTE(VLOOKUP($A15&amp;"*",各都道府県の状況!$A:$I,H$3,FALSE), "※5", ""))), "")</f>
        <v>27253</v>
      </c>
      <c r="I15" s="40">
        <f>IFERROR(INT(TRIM(SUBSTITUTE(VLOOKUP($A15&amp;"*",各都道府県の状況!$A:$I,I$3,FALSE), "※5", ""))), "")</f>
        <v>153</v>
      </c>
    </row>
    <row r="16" spans="1:10" x14ac:dyDescent="0.55000000000000004">
      <c r="A16" s="12" t="s">
        <v>192</v>
      </c>
      <c r="B16" s="13">
        <f t="shared" si="0"/>
        <v>44429</v>
      </c>
      <c r="C16" s="30" t="s">
        <v>21</v>
      </c>
      <c r="D16" s="40">
        <f>IFERROR(INT(TRIM(SUBSTITUTE(VLOOKUP($A16&amp;"*",各都道府県の状況!$A:$I,D$3,FALSE), "※5", ""))), "")</f>
        <v>71737</v>
      </c>
      <c r="E16" s="40">
        <f>IFERROR(INT(TRIM(SUBSTITUTE(VLOOKUP($A16&amp;"*",各都道府県の状況!$A:$I,E$3,FALSE), "※5", ""))), "")</f>
        <v>882835</v>
      </c>
      <c r="F16" s="40">
        <f>IFERROR(INT(TRIM(SUBSTITUTE(VLOOKUP($A16&amp;"*",各都道府県の状況!$A:$I,F$3,FALSE), "※5", ""))), "")</f>
        <v>58975</v>
      </c>
      <c r="G16" s="40">
        <f>IFERROR(INT(TRIM(SUBSTITUTE(VLOOKUP($A16&amp;"*",各都道府県の状況!$A:$I,G$3,FALSE), "※5", ""))), "")</f>
        <v>783</v>
      </c>
      <c r="H16" s="40">
        <f>IFERROR(INT(TRIM(SUBSTITUTE(VLOOKUP($A16&amp;"*",各都道府県の状況!$A:$I,H$3,FALSE), "※5", ""))), "")</f>
        <v>11979</v>
      </c>
      <c r="I16" s="40">
        <f>IFERROR(INT(TRIM(SUBSTITUTE(VLOOKUP($A16&amp;"*",各都道府県の状況!$A:$I,I$3,FALSE), "※5", ""))), "")</f>
        <v>103</v>
      </c>
    </row>
    <row r="17" spans="1:9" x14ac:dyDescent="0.55000000000000004">
      <c r="A17" s="12" t="s">
        <v>193</v>
      </c>
      <c r="B17" s="13">
        <f t="shared" si="0"/>
        <v>44429</v>
      </c>
      <c r="C17" s="30" t="s">
        <v>22</v>
      </c>
      <c r="D17" s="40">
        <f>IFERROR(INT(TRIM(SUBSTITUTE(VLOOKUP($A17&amp;"*",各都道府県の状況!$A:$I,D$3,FALSE), "※5", ""))), "")</f>
        <v>307870</v>
      </c>
      <c r="E17" s="40">
        <f>IFERROR(INT(TRIM(SUBSTITUTE(VLOOKUP($A17&amp;"*",各都道府県の状況!$A:$I,E$3,FALSE), "※5", ""))), "")</f>
        <v>3119292</v>
      </c>
      <c r="F17" s="40">
        <f>IFERROR(INT(TRIM(SUBSTITUTE(VLOOKUP($A17&amp;"*",各都道府県の状況!$A:$I,F$3,FALSE), "※5", ""))), "")</f>
        <v>260043</v>
      </c>
      <c r="G17" s="40">
        <f>IFERROR(INT(TRIM(SUBSTITUTE(VLOOKUP($A17&amp;"*",各都道府県の状況!$A:$I,G$3,FALSE), "※5", ""))), "")</f>
        <v>2371</v>
      </c>
      <c r="H17" s="40">
        <f>IFERROR(INT(TRIM(SUBSTITUTE(VLOOKUP($A17&amp;"*",各都道府県の状況!$A:$I,H$3,FALSE), "※5", ""))), "")</f>
        <v>45456</v>
      </c>
      <c r="I17" s="40">
        <f>IFERROR(INT(TRIM(SUBSTITUTE(VLOOKUP($A17&amp;"*",各都道府県の状況!$A:$I,I$3,FALSE), "※5", ""))), "")</f>
        <v>270</v>
      </c>
    </row>
    <row r="18" spans="1:9" x14ac:dyDescent="0.55000000000000004">
      <c r="A18" s="12" t="s">
        <v>194</v>
      </c>
      <c r="B18" s="13">
        <f t="shared" si="0"/>
        <v>44429</v>
      </c>
      <c r="C18" s="30" t="s">
        <v>23</v>
      </c>
      <c r="D18" s="40">
        <f>IFERROR(INT(TRIM(SUBSTITUTE(VLOOKUP($A18&amp;"*",各都道府県の状況!$A:$I,D$3,FALSE), "※5", ""))), "")</f>
        <v>125121</v>
      </c>
      <c r="E18" s="40">
        <f>IFERROR(INT(TRIM(SUBSTITUTE(VLOOKUP($A18&amp;"*",各都道府県の状況!$A:$I,E$3,FALSE), "※5", ""))), "")</f>
        <v>1329499</v>
      </c>
      <c r="F18" s="40">
        <f>IFERROR(INT(TRIM(SUBSTITUTE(VLOOKUP($A18&amp;"*",各都道府県の状況!$A:$I,F$3,FALSE), "※5", ""))), "")</f>
        <v>106697</v>
      </c>
      <c r="G18" s="40">
        <f>IFERROR(INT(TRIM(SUBSTITUTE(VLOOKUP($A18&amp;"*",各都道府県の状況!$A:$I,G$3,FALSE), "※5", ""))), "")</f>
        <v>1052</v>
      </c>
      <c r="H18" s="40">
        <f>IFERROR(INT(TRIM(SUBSTITUTE(VLOOKUP($A18&amp;"*",各都道府県の状況!$A:$I,H$3,FALSE), "※5", ""))), "")</f>
        <v>17372</v>
      </c>
      <c r="I18" s="40">
        <f>IFERROR(INT(TRIM(SUBSTITUTE(VLOOKUP($A18&amp;"*",各都道府県の状況!$A:$I,I$3,FALSE), "※5", ""))), "")</f>
        <v>221</v>
      </c>
    </row>
    <row r="19" spans="1:9" x14ac:dyDescent="0.55000000000000004">
      <c r="A19" s="12" t="s">
        <v>195</v>
      </c>
      <c r="B19" s="13">
        <f t="shared" si="0"/>
        <v>44429</v>
      </c>
      <c r="C19" s="30" t="s">
        <v>24</v>
      </c>
      <c r="D19" s="40">
        <f>IFERROR(INT(TRIM(SUBSTITUTE(VLOOKUP($A19&amp;"*",各都道府県の状況!$A:$I,D$3,FALSE), "※5", ""))), "")</f>
        <v>5768</v>
      </c>
      <c r="E19" s="40">
        <f>IFERROR(INT(TRIM(SUBSTITUTE(VLOOKUP($A19&amp;"*",各都道府県の状況!$A:$I,E$3,FALSE), "※5", ""))), "")</f>
        <v>223131</v>
      </c>
      <c r="F19" s="40">
        <f>IFERROR(INT(TRIM(SUBSTITUTE(VLOOKUP($A19&amp;"*",各都道府県の状況!$A:$I,F$3,FALSE), "※5", ""))), "")</f>
        <v>4703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1011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44429</v>
      </c>
      <c r="C20" s="30" t="s">
        <v>25</v>
      </c>
      <c r="D20" s="40">
        <f>IFERROR(INT(TRIM(SUBSTITUTE(VLOOKUP($A20&amp;"*",各都道府県の状況!$A:$I,D$3,FALSE), "※5", ""))), "")</f>
        <v>3631</v>
      </c>
      <c r="E20" s="40">
        <f>IFERROR(INT(TRIM(SUBSTITUTE(VLOOKUP($A20&amp;"*",各都道府県の状況!$A:$I,E$3,FALSE), "※5", ""))), "")</f>
        <v>93111</v>
      </c>
      <c r="F20" s="40">
        <f>IFERROR(INT(TRIM(SUBSTITUTE(VLOOKUP($A20&amp;"*",各都道府県の状況!$A:$I,F$3,FALSE), "※5", ""))), "")</f>
        <v>2600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993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44429</v>
      </c>
      <c r="C21" s="30" t="s">
        <v>26</v>
      </c>
      <c r="D21" s="40">
        <f>IFERROR(INT(TRIM(SUBSTITUTE(VLOOKUP($A21&amp;"*",各都道府県の状況!$A:$I,D$3,FALSE), "※5", ""))), "")</f>
        <v>6698</v>
      </c>
      <c r="E21" s="40">
        <f>IFERROR(INT(TRIM(SUBSTITUTE(VLOOKUP($A21&amp;"*",各都道府県の状況!$A:$I,E$3,FALSE), "※5", ""))), "")</f>
        <v>156743</v>
      </c>
      <c r="F21" s="40">
        <f>IFERROR(INT(TRIM(SUBSTITUTE(VLOOKUP($A21&amp;"*",各都道府県の状況!$A:$I,F$3,FALSE), "※5", ""))), "")</f>
        <v>5781</v>
      </c>
      <c r="G21" s="40">
        <f>IFERROR(INT(TRIM(SUBSTITUTE(VLOOKUP($A21&amp;"*",各都道府県の状況!$A:$I,G$3,FALSE), "※5", ""))), "")</f>
        <v>121</v>
      </c>
      <c r="H21" s="40">
        <f>IFERROR(INT(TRIM(SUBSTITUTE(VLOOKUP($A21&amp;"*",各都道府県の状況!$A:$I,H$3,FALSE), "※5", ""))), "")</f>
        <v>783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44429</v>
      </c>
      <c r="C22" s="30" t="s">
        <v>27</v>
      </c>
      <c r="D22" s="40">
        <f>IFERROR(INT(TRIM(SUBSTITUTE(VLOOKUP($A22&amp;"*",各都道府県の状況!$A:$I,D$3,FALSE), "※5", ""))), "")</f>
        <v>2192</v>
      </c>
      <c r="E22" s="40">
        <f>IFERROR(INT(TRIM(SUBSTITUTE(VLOOKUP($A22&amp;"*",各都道府県の状況!$A:$I,E$3,FALSE), "※5", ""))), "")</f>
        <v>91545</v>
      </c>
      <c r="F22" s="40">
        <f>IFERROR(INT(TRIM(SUBSTITUTE(VLOOKUP($A22&amp;"*",各都道府県の状況!$A:$I,F$3,FALSE), "※5", ""))), "")</f>
        <v>1906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250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44429</v>
      </c>
      <c r="C23" s="30" t="s">
        <v>28</v>
      </c>
      <c r="D23" s="40">
        <f>IFERROR(INT(TRIM(SUBSTITUTE(VLOOKUP($A23&amp;"*",各都道府県の状況!$A:$I,D$3,FALSE), "※5", ""))), "")</f>
        <v>3598</v>
      </c>
      <c r="E23" s="40">
        <f>IFERROR(INT(TRIM(SUBSTITUTE(VLOOKUP($A23&amp;"*",各都道府県の状況!$A:$I,E$3,FALSE), "※5", ""))), "")</f>
        <v>86511</v>
      </c>
      <c r="F23" s="40">
        <f>IFERROR(INT(TRIM(SUBSTITUTE(VLOOKUP($A23&amp;"*",各都道府県の状況!$A:$I,F$3,FALSE), "※5", ""))), "")</f>
        <v>2943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639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44429</v>
      </c>
      <c r="C24" s="30" t="s">
        <v>29</v>
      </c>
      <c r="D24" s="40">
        <f>IFERROR(INT(TRIM(SUBSTITUTE(VLOOKUP($A24&amp;"*",各都道府県の状況!$A:$I,D$3,FALSE), "※5", ""))), "")</f>
        <v>6976</v>
      </c>
      <c r="E24" s="40">
        <f>IFERROR(INT(TRIM(SUBSTITUTE(VLOOKUP($A24&amp;"*",各都道府県の状況!$A:$I,E$3,FALSE), "※5", ""))), "")</f>
        <v>252666</v>
      </c>
      <c r="F24" s="40">
        <f>IFERROR(INT(TRIM(SUBSTITUTE(VLOOKUP($A24&amp;"*",各都道府県の状況!$A:$I,F$3,FALSE), "※5", ""))), "")</f>
        <v>5932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817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44429</v>
      </c>
      <c r="C25" s="30" t="s">
        <v>30</v>
      </c>
      <c r="D25" s="40">
        <f>IFERROR(INT(TRIM(SUBSTITUTE(VLOOKUP($A25&amp;"*",各都道府県の状況!$A:$I,D$3,FALSE), "※5", ""))), "")</f>
        <v>12684</v>
      </c>
      <c r="E25" s="40">
        <f>IFERROR(INT(TRIM(SUBSTITUTE(VLOOKUP($A25&amp;"*",各都道府県の状況!$A:$I,E$3,FALSE), "※5", ""))), "")</f>
        <v>326128</v>
      </c>
      <c r="F25" s="40">
        <f>IFERROR(INT(TRIM(SUBSTITUTE(VLOOKUP($A25&amp;"*",各都道府県の状況!$A:$I,F$3,FALSE), "※5", ""))), "")</f>
        <v>10484</v>
      </c>
      <c r="G25" s="40">
        <f>IFERROR(INT(TRIM(SUBSTITUTE(VLOOKUP($A25&amp;"*",各都道府県の状況!$A:$I,G$3,FALSE), "※5", ""))), "")</f>
        <v>193</v>
      </c>
      <c r="H25" s="40">
        <f>IFERROR(INT(TRIM(SUBSTITUTE(VLOOKUP($A25&amp;"*",各都道府県の状況!$A:$I,H$3,FALSE), "※5", ""))), "")</f>
        <v>1913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44429</v>
      </c>
      <c r="C26" s="30" t="s">
        <v>31</v>
      </c>
      <c r="D26" s="40">
        <f>IFERROR(INT(TRIM(SUBSTITUTE(VLOOKUP($A26&amp;"*",各都道府県の状況!$A:$I,D$3,FALSE), "※5", ""))), "")</f>
        <v>16828</v>
      </c>
      <c r="E26" s="40">
        <f>IFERROR(INT(TRIM(SUBSTITUTE(VLOOKUP($A26&amp;"*",各都道府県の状況!$A:$I,E$3,FALSE), "※5", ""))), "")</f>
        <v>500269</v>
      </c>
      <c r="F26" s="40">
        <f>IFERROR(INT(TRIM(SUBSTITUTE(VLOOKUP($A26&amp;"*",各都道府県の状況!$A:$I,F$3,FALSE), "※5", ""))), "")</f>
        <v>11745</v>
      </c>
      <c r="G26" s="40">
        <f>IFERROR(INT(TRIM(SUBSTITUTE(VLOOKUP($A26&amp;"*",各都道府県の状況!$A:$I,G$3,FALSE), "※5", ""))), "")</f>
        <v>162</v>
      </c>
      <c r="H26" s="40">
        <f>IFERROR(INT(TRIM(SUBSTITUTE(VLOOKUP($A26&amp;"*",各都道府県の状況!$A:$I,H$3,FALSE), "※5", ""))), "")</f>
        <v>4921</v>
      </c>
      <c r="I26" s="40">
        <f>IFERROR(INT(TRIM(SUBSTITUTE(VLOOKUP($A26&amp;"*",各都道府県の状況!$A:$I,I$3,FALSE), "※5", ""))), "")</f>
        <v>24</v>
      </c>
    </row>
    <row r="27" spans="1:9" x14ac:dyDescent="0.55000000000000004">
      <c r="A27" s="12" t="s">
        <v>203</v>
      </c>
      <c r="B27" s="13">
        <f t="shared" si="0"/>
        <v>44429</v>
      </c>
      <c r="C27" s="30" t="s">
        <v>32</v>
      </c>
      <c r="D27" s="40">
        <f>IFERROR(INT(TRIM(SUBSTITUTE(VLOOKUP($A27&amp;"*",各都道府県の状況!$A:$I,D$3,FALSE), "※5", ""))), "")</f>
        <v>65581</v>
      </c>
      <c r="E27" s="40">
        <f>IFERROR(INT(TRIM(SUBSTITUTE(VLOOKUP($A27&amp;"*",各都道府県の状況!$A:$I,E$3,FALSE), "※5", ""))), "")</f>
        <v>994915</v>
      </c>
      <c r="F27" s="40">
        <f>IFERROR(INT(TRIM(SUBSTITUTE(VLOOKUP($A27&amp;"*",各都道府県の状況!$A:$I,F$3,FALSE), "※5", ""))), "")</f>
        <v>55719</v>
      </c>
      <c r="G27" s="40">
        <f>IFERROR(INT(TRIM(SUBSTITUTE(VLOOKUP($A27&amp;"*",各都道府県の状況!$A:$I,G$3,FALSE), "※5", ""))), "")</f>
        <v>1026</v>
      </c>
      <c r="H27" s="40">
        <f>IFERROR(INT(TRIM(SUBSTITUTE(VLOOKUP($A27&amp;"*",各都道府県の状況!$A:$I,H$3,FALSE), "※5", ""))), "")</f>
        <v>8836</v>
      </c>
      <c r="I27" s="40">
        <f>IFERROR(INT(TRIM(SUBSTITUTE(VLOOKUP($A27&amp;"*",各都道府県の状況!$A:$I,I$3,FALSE), "※5", ""))), "")</f>
        <v>33</v>
      </c>
    </row>
    <row r="28" spans="1:9" x14ac:dyDescent="0.55000000000000004">
      <c r="A28" s="12" t="s">
        <v>204</v>
      </c>
      <c r="B28" s="13">
        <f t="shared" si="0"/>
        <v>44429</v>
      </c>
      <c r="C28" s="30" t="s">
        <v>33</v>
      </c>
      <c r="D28" s="40">
        <f>IFERROR(INT(TRIM(SUBSTITUTE(VLOOKUP($A28&amp;"*",各都道府県の状況!$A:$I,D$3,FALSE), "※5", ""))), "")</f>
        <v>8796</v>
      </c>
      <c r="E28" s="40">
        <f>IFERROR(INT(TRIM(SUBSTITUTE(VLOOKUP($A28&amp;"*",各都道府県の状況!$A:$I,E$3,FALSE), "※5", ""))), "")</f>
        <v>170434</v>
      </c>
      <c r="F28" s="40">
        <f>IFERROR(INT(TRIM(SUBSTITUTE(VLOOKUP($A28&amp;"*",各都道府県の状況!$A:$I,F$3,FALSE), "※5", ""))), "")</f>
        <v>6566</v>
      </c>
      <c r="G28" s="40">
        <f>IFERROR(INT(TRIM(SUBSTITUTE(VLOOKUP($A28&amp;"*",各都道府県の状況!$A:$I,G$3,FALSE), "※5", ""))), "")</f>
        <v>118</v>
      </c>
      <c r="H28" s="40">
        <f>IFERROR(INT(TRIM(SUBSTITUTE(VLOOKUP($A28&amp;"*",各都道府県の状況!$A:$I,H$3,FALSE), "※5", ""))), "")</f>
        <v>2303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44429</v>
      </c>
      <c r="C29" s="30" t="s">
        <v>34</v>
      </c>
      <c r="D29" s="40">
        <f>IFERROR(INT(TRIM(SUBSTITUTE(VLOOKUP($A29&amp;"*",各都道府県の状況!$A:$I,D$3,FALSE), "※5", ""))), "")</f>
        <v>8787</v>
      </c>
      <c r="E29" s="40">
        <f>IFERROR(INT(TRIM(SUBSTITUTE(VLOOKUP($A29&amp;"*",各都道府県の状況!$A:$I,E$3,FALSE), "※5", ""))), "")</f>
        <v>191367</v>
      </c>
      <c r="F29" s="40">
        <f>IFERROR(INT(TRIM(SUBSTITUTE(VLOOKUP($A29&amp;"*",各都道府県の状況!$A:$I,F$3,FALSE), "※5", ""))), "")</f>
        <v>6746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1946</v>
      </c>
      <c r="I29" s="40">
        <f>IFERROR(INT(TRIM(SUBSTITUTE(VLOOKUP($A29&amp;"*",各都道府県の状況!$A:$I,I$3,FALSE), "※5", ""))), "")</f>
        <v>8</v>
      </c>
    </row>
    <row r="30" spans="1:9" x14ac:dyDescent="0.55000000000000004">
      <c r="A30" s="12" t="s">
        <v>206</v>
      </c>
      <c r="B30" s="13">
        <f t="shared" si="0"/>
        <v>44429</v>
      </c>
      <c r="C30" s="30" t="s">
        <v>35</v>
      </c>
      <c r="D30" s="40">
        <f>IFERROR(INT(TRIM(SUBSTITUTE(VLOOKUP($A30&amp;"*",各都道府県の状況!$A:$I,D$3,FALSE), "※5", ""))), "")</f>
        <v>25272</v>
      </c>
      <c r="E30" s="40">
        <f>IFERROR(INT(TRIM(SUBSTITUTE(VLOOKUP($A30&amp;"*",各都道府県の状況!$A:$I,E$3,FALSE), "※5", ""))), "")</f>
        <v>346389</v>
      </c>
      <c r="F30" s="40">
        <f>IFERROR(INT(TRIM(SUBSTITUTE(VLOOKUP($A30&amp;"*",各都道府県の状況!$A:$I,F$3,FALSE), "※5", ""))), "")</f>
        <v>19525</v>
      </c>
      <c r="G30" s="40">
        <f>IFERROR(INT(TRIM(SUBSTITUTE(VLOOKUP($A30&amp;"*",各都道府県の状況!$A:$I,G$3,FALSE), "※5", ""))), "")</f>
        <v>250</v>
      </c>
      <c r="H30" s="40">
        <f>IFERROR(INT(TRIM(SUBSTITUTE(VLOOKUP($A30&amp;"*",各都道府県の状況!$A:$I,H$3,FALSE), "※5", ""))), "")</f>
        <v>4925</v>
      </c>
      <c r="I30" s="40">
        <f>IFERROR(INT(TRIM(SUBSTITUTE(VLOOKUP($A30&amp;"*",各都道府県の状況!$A:$I,I$3,FALSE), "※5", ""))), "")</f>
        <v>106</v>
      </c>
    </row>
    <row r="31" spans="1:9" x14ac:dyDescent="0.55000000000000004">
      <c r="A31" s="12" t="s">
        <v>207</v>
      </c>
      <c r="B31" s="13">
        <f t="shared" si="0"/>
        <v>44429</v>
      </c>
      <c r="C31" s="30" t="s">
        <v>36</v>
      </c>
      <c r="D31" s="40">
        <f>IFERROR(INT(TRIM(SUBSTITUTE(VLOOKUP($A31&amp;"*",各都道府県の状況!$A:$I,D$3,FALSE), "※5", ""))), "")</f>
        <v>145148</v>
      </c>
      <c r="E31" s="40">
        <f>IFERROR(INT(TRIM(SUBSTITUTE(VLOOKUP($A31&amp;"*",各都道府県の状況!$A:$I,E$3,FALSE), "※5", ""))), "")</f>
        <v>2760556</v>
      </c>
      <c r="F31" s="40">
        <f>IFERROR(INT(TRIM(SUBSTITUTE(VLOOKUP($A31&amp;"*",各都道府県の状況!$A:$I,F$3,FALSE), "※5", ""))), "")</f>
        <v>121262</v>
      </c>
      <c r="G31" s="40">
        <f>IFERROR(INT(TRIM(SUBSTITUTE(VLOOKUP($A31&amp;"*",各都道府県の状況!$A:$I,G$3,FALSE), "※5", ""))), "")</f>
        <v>2756</v>
      </c>
      <c r="H31" s="40">
        <f>IFERROR(INT(TRIM(SUBSTITUTE(VLOOKUP($A31&amp;"*",各都道府県の状況!$A:$I,H$3,FALSE), "※5", ""))), "")</f>
        <v>19512</v>
      </c>
      <c r="I31" s="40">
        <f>IFERROR(INT(TRIM(SUBSTITUTE(VLOOKUP($A31&amp;"*",各都道府県の状況!$A:$I,I$3,FALSE), "※5", ""))), "")</f>
        <v>496</v>
      </c>
    </row>
    <row r="32" spans="1:9" x14ac:dyDescent="0.55000000000000004">
      <c r="A32" s="12" t="s">
        <v>208</v>
      </c>
      <c r="B32" s="13">
        <f t="shared" si="0"/>
        <v>44429</v>
      </c>
      <c r="C32" s="30" t="s">
        <v>37</v>
      </c>
      <c r="D32" s="40">
        <f>IFERROR(INT(TRIM(SUBSTITUTE(VLOOKUP($A32&amp;"*",各都道府県の状況!$A:$I,D$3,FALSE), "※5", ""))), "")</f>
        <v>55199</v>
      </c>
      <c r="E32" s="40">
        <f>IFERROR(INT(TRIM(SUBSTITUTE(VLOOKUP($A32&amp;"*",各都道府県の状況!$A:$I,E$3,FALSE), "※5", ""))), "")</f>
        <v>610937</v>
      </c>
      <c r="F32" s="40">
        <f>IFERROR(INT(TRIM(SUBSTITUTE(VLOOKUP($A32&amp;"*",各都道府県の状況!$A:$I,F$3,FALSE), "※5", ""))), "")</f>
        <v>47975</v>
      </c>
      <c r="G32" s="40">
        <f>IFERROR(INT(TRIM(SUBSTITUTE(VLOOKUP($A32&amp;"*",各都道府県の状況!$A:$I,G$3,FALSE), "※5", ""))), "")</f>
        <v>1328</v>
      </c>
      <c r="H32" s="40">
        <f>IFERROR(INT(TRIM(SUBSTITUTE(VLOOKUP($A32&amp;"*",各都道府県の状況!$A:$I,H$3,FALSE), "※5", ""))), "")</f>
        <v>5896</v>
      </c>
      <c r="I32" s="40">
        <f>IFERROR(INT(TRIM(SUBSTITUTE(VLOOKUP($A32&amp;"*",各都道府県の状況!$A:$I,I$3,FALSE), "※5", ""))), "")</f>
        <v>62</v>
      </c>
    </row>
    <row r="33" spans="1:9" x14ac:dyDescent="0.55000000000000004">
      <c r="A33" s="12" t="s">
        <v>209</v>
      </c>
      <c r="B33" s="13">
        <f t="shared" si="0"/>
        <v>44429</v>
      </c>
      <c r="C33" s="30" t="s">
        <v>38</v>
      </c>
      <c r="D33" s="40">
        <f>IFERROR(INT(TRIM(SUBSTITUTE(VLOOKUP($A33&amp;"*",各都道府県の状況!$A:$I,D$3,FALSE), "※5", ""))), "")</f>
        <v>11424</v>
      </c>
      <c r="E33" s="40">
        <f>IFERROR(INT(TRIM(SUBSTITUTE(VLOOKUP($A33&amp;"*",各都道府県の状況!$A:$I,E$3,FALSE), "※5", ""))), "")</f>
        <v>205095</v>
      </c>
      <c r="F33" s="40">
        <f>IFERROR(INT(TRIM(SUBSTITUTE(VLOOKUP($A33&amp;"*",各都道府県の状況!$A:$I,F$3,FALSE), "※5", ""))), "")</f>
        <v>9935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1355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44429</v>
      </c>
      <c r="C34" s="30" t="s">
        <v>39</v>
      </c>
      <c r="D34" s="40">
        <f>IFERROR(INT(TRIM(SUBSTITUTE(VLOOKUP($A34&amp;"*",各都道府県の状況!$A:$I,D$3,FALSE), "※5", ""))), "")</f>
        <v>3902</v>
      </c>
      <c r="E34" s="40">
        <f>IFERROR(INT(TRIM(SUBSTITUTE(VLOOKUP($A34&amp;"*",各都道府県の状況!$A:$I,E$3,FALSE), "※5", ""))), "")</f>
        <v>51512</v>
      </c>
      <c r="F34" s="40">
        <f>IFERROR(INT(TRIM(SUBSTITUTE(VLOOKUP($A34&amp;"*",各都道府県の状況!$A:$I,F$3,FALSE), "※5", ""))), "")</f>
        <v>3300</v>
      </c>
      <c r="G34" s="40">
        <f>IFERROR(INT(TRIM(SUBSTITUTE(VLOOKUP($A34&amp;"*",各都道府県の状況!$A:$I,G$3,FALSE), "※5", ""))), "")</f>
        <v>51</v>
      </c>
      <c r="H34" s="40">
        <f>IFERROR(INT(TRIM(SUBSTITUTE(VLOOKUP($A34&amp;"*",各都道府県の状況!$A:$I,H$3,FALSE), "※5", ""))), "")</f>
        <v>462</v>
      </c>
      <c r="I34" s="40">
        <f>IFERROR(INT(TRIM(SUBSTITUTE(VLOOKUP($A34&amp;"*",各都道府県の状況!$A:$I,I$3,FALSE), "※5", ""))), "")</f>
        <v>20</v>
      </c>
    </row>
    <row r="35" spans="1:9" x14ac:dyDescent="0.55000000000000004">
      <c r="A35" s="12" t="s">
        <v>211</v>
      </c>
      <c r="B35" s="13">
        <f t="shared" si="0"/>
        <v>44429</v>
      </c>
      <c r="C35" s="30" t="s">
        <v>40</v>
      </c>
      <c r="D35" s="40">
        <f>IFERROR(INT(TRIM(SUBSTITUTE(VLOOKUP($A35&amp;"*",各都道府県の状況!$A:$I,D$3,FALSE), "※5", ""))), "")</f>
        <v>1226</v>
      </c>
      <c r="E35" s="40">
        <f>IFERROR(INT(TRIM(SUBSTITUTE(VLOOKUP($A35&amp;"*",各都道府県の状況!$A:$I,E$3,FALSE), "※5", ""))), "")</f>
        <v>114006</v>
      </c>
      <c r="F35" s="40">
        <f>IFERROR(INT(TRIM(SUBSTITUTE(VLOOKUP($A35&amp;"*",各都道府県の状況!$A:$I,F$3,FALSE), "※5", ""))), "")</f>
        <v>951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250</v>
      </c>
      <c r="I35" s="40">
        <f>IFERROR(INT(TRIM(SUBSTITUTE(VLOOKUP($A35&amp;"*",各都道府県の状況!$A:$I,I$3,FALSE), "※5", ""))), "")</f>
        <v>3</v>
      </c>
    </row>
    <row r="36" spans="1:9" x14ac:dyDescent="0.55000000000000004">
      <c r="A36" s="12" t="s">
        <v>212</v>
      </c>
      <c r="B36" s="13">
        <f t="shared" si="0"/>
        <v>44429</v>
      </c>
      <c r="C36" s="30" t="s">
        <v>41</v>
      </c>
      <c r="D36" s="40">
        <f>IFERROR(INT(TRIM(SUBSTITUTE(VLOOKUP($A36&amp;"*",各都道府県の状況!$A:$I,D$3,FALSE), "※5", ""))), "")</f>
        <v>1063</v>
      </c>
      <c r="E36" s="40">
        <f>IFERROR(INT(TRIM(SUBSTITUTE(VLOOKUP($A36&amp;"*",各都道府県の状況!$A:$I,E$3,FALSE), "※5", ""))), "")</f>
        <v>40685</v>
      </c>
      <c r="F36" s="40">
        <f>IFERROR(INT(TRIM(SUBSTITUTE(VLOOKUP($A36&amp;"*",各都道府県の状況!$A:$I,F$3,FALSE), "※5", ""))), "")</f>
        <v>867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194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44429</v>
      </c>
      <c r="C37" s="30" t="s">
        <v>42</v>
      </c>
      <c r="D37" s="40">
        <f>IFERROR(INT(TRIM(SUBSTITUTE(VLOOKUP($A37&amp;"*",各都道府県の状況!$A:$I,D$3,FALSE), "※5", ""))), "")</f>
        <v>11366</v>
      </c>
      <c r="E37" s="40">
        <f>IFERROR(INT(TRIM(SUBSTITUTE(VLOOKUP($A37&amp;"*",各都道府県の状況!$A:$I,E$3,FALSE), "※5", ""))), "")</f>
        <v>208397</v>
      </c>
      <c r="F37" s="40">
        <f>IFERROR(INT(TRIM(SUBSTITUTE(VLOOKUP($A37&amp;"*",各都道府県の状況!$A:$I,F$3,FALSE), "※5", ""))), "")</f>
        <v>8975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1485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44429</v>
      </c>
      <c r="C38" s="30" t="s">
        <v>43</v>
      </c>
      <c r="D38" s="40">
        <f>IFERROR(INT(TRIM(SUBSTITUTE(VLOOKUP($A38&amp;"*",各都道府県の状況!$A:$I,D$3,FALSE), "※5", ""))), "")</f>
        <v>14813</v>
      </c>
      <c r="E38" s="40">
        <f>IFERROR(INT(TRIM(SUBSTITUTE(VLOOKUP($A38&amp;"*",各都道府県の状況!$A:$I,E$3,FALSE), "※5", ""))), "")</f>
        <v>662019</v>
      </c>
      <c r="F38" s="40">
        <f>IFERROR(INT(TRIM(SUBSTITUTE(VLOOKUP($A38&amp;"*",各都道府県の状況!$A:$I,F$3,FALSE), "※5", ""))), "")</f>
        <v>12874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1235</v>
      </c>
      <c r="I38" s="40">
        <f>IFERROR(INT(TRIM(SUBSTITUTE(VLOOKUP($A38&amp;"*",各都道府県の状況!$A:$I,I$3,FALSE), "※5", ""))), "")</f>
        <v>9</v>
      </c>
    </row>
    <row r="39" spans="1:9" x14ac:dyDescent="0.55000000000000004">
      <c r="A39" s="12" t="s">
        <v>215</v>
      </c>
      <c r="B39" s="13">
        <f t="shared" si="0"/>
        <v>44429</v>
      </c>
      <c r="C39" s="30" t="s">
        <v>44</v>
      </c>
      <c r="D39" s="40">
        <f>IFERROR(INT(TRIM(SUBSTITUTE(VLOOKUP($A39&amp;"*",各都道府県の状況!$A:$I,D$3,FALSE), "※5", ""))), "")</f>
        <v>4294</v>
      </c>
      <c r="E39" s="40">
        <f>IFERROR(INT(TRIM(SUBSTITUTE(VLOOKUP($A39&amp;"*",各都道府県の状況!$A:$I,E$3,FALSE), "※5", ""))), "")</f>
        <v>140551</v>
      </c>
      <c r="F39" s="40">
        <f>IFERROR(INT(TRIM(SUBSTITUTE(VLOOKUP($A39&amp;"*",各都道府県の状況!$A:$I,F$3,FALSE), "※5", ""))), "")</f>
        <v>3494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720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44429</v>
      </c>
      <c r="C40" s="30" t="s">
        <v>45</v>
      </c>
      <c r="D40" s="40">
        <f>IFERROR(INT(TRIM(SUBSTITUTE(VLOOKUP($A40&amp;"*",各都道府県の状況!$A:$I,D$3,FALSE), "※5", ""))), "")</f>
        <v>2168</v>
      </c>
      <c r="E40" s="40">
        <f>IFERROR(INT(TRIM(SUBSTITUTE(VLOOKUP($A40&amp;"*",各都道府県の状況!$A:$I,E$3,FALSE), "※5", ""))), "")</f>
        <v>80273</v>
      </c>
      <c r="F40" s="40">
        <f>IFERROR(INT(TRIM(SUBSTITUTE(VLOOKUP($A40&amp;"*",各都道府県の状況!$A:$I,F$3,FALSE), "※5", ""))), "")</f>
        <v>1821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284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44429</v>
      </c>
      <c r="C41" s="30" t="s">
        <v>46</v>
      </c>
      <c r="D41" s="40">
        <f>IFERROR(INT(TRIM(SUBSTITUTE(VLOOKUP($A41&amp;"*",各都道府県の状況!$A:$I,D$3,FALSE), "※5", ""))), "")</f>
        <v>3496</v>
      </c>
      <c r="E41" s="40">
        <f>IFERROR(INT(TRIM(SUBSTITUTE(VLOOKUP($A41&amp;"*",各都道府県の状況!$A:$I,E$3,FALSE), "※5", ""))), "")</f>
        <v>106442</v>
      </c>
      <c r="F41" s="40">
        <f>IFERROR(INT(TRIM(SUBSTITUTE(VLOOKUP($A41&amp;"*",各都道府県の状況!$A:$I,F$3,FALSE), "※5", ""))), "")</f>
        <v>2699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764</v>
      </c>
      <c r="I41" s="40">
        <f>IFERROR(INT(TRIM(SUBSTITUTE(VLOOKUP($A41&amp;"*",各都道府県の状況!$A:$I,I$3,FALSE), "※5", ""))), "")</f>
        <v>9</v>
      </c>
    </row>
    <row r="42" spans="1:9" x14ac:dyDescent="0.55000000000000004">
      <c r="A42" s="12" t="s">
        <v>218</v>
      </c>
      <c r="B42" s="13">
        <f t="shared" si="0"/>
        <v>44429</v>
      </c>
      <c r="C42" s="30" t="s">
        <v>47</v>
      </c>
      <c r="D42" s="40">
        <f>IFERROR(INT(TRIM(SUBSTITUTE(VLOOKUP($A42&amp;"*",各都道府県の状況!$A:$I,D$3,FALSE), "※5", ""))), "")</f>
        <v>4075</v>
      </c>
      <c r="E42" s="40">
        <f>IFERROR(INT(TRIM(SUBSTITUTE(VLOOKUP($A42&amp;"*",各都道府県の状況!$A:$I,E$3,FALSE), "※5", ""))), "")</f>
        <v>120179</v>
      </c>
      <c r="F42" s="40">
        <f>IFERROR(INT(TRIM(SUBSTITUTE(VLOOKUP($A42&amp;"*",各都道府県の状況!$A:$I,F$3,FALSE), "※5", ""))), "")</f>
        <v>3270</v>
      </c>
      <c r="G42" s="40">
        <f>IFERROR(INT(TRIM(SUBSTITUTE(VLOOKUP($A42&amp;"*",各都道府県の状況!$A:$I,G$3,FALSE), "※5", ""))), "")</f>
        <v>78</v>
      </c>
      <c r="H42" s="40">
        <f>IFERROR(INT(TRIM(SUBSTITUTE(VLOOKUP($A42&amp;"*",各都道府県の状況!$A:$I,H$3,FALSE), "※5", ""))), "")</f>
        <v>727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44429</v>
      </c>
      <c r="C43" s="30" t="s">
        <v>48</v>
      </c>
      <c r="D43" s="40">
        <f>IFERROR(INT(TRIM(SUBSTITUTE(VLOOKUP($A43&amp;"*",各都道府県の状況!$A:$I,D$3,FALSE), "※5", ""))), "")</f>
        <v>2684</v>
      </c>
      <c r="E43" s="40">
        <f>IFERROR(INT(TRIM(SUBSTITUTE(VLOOKUP($A43&amp;"*",各都道府県の状況!$A:$I,E$3,FALSE), "※5", ""))), "")</f>
        <v>71421</v>
      </c>
      <c r="F43" s="40">
        <f>IFERROR(INT(TRIM(SUBSTITUTE(VLOOKUP($A43&amp;"*",各都道府県の状況!$A:$I,F$3,FALSE), "※5", ""))), "")</f>
        <v>2218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435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44429</v>
      </c>
      <c r="C44" s="30" t="s">
        <v>49</v>
      </c>
      <c r="D44" s="40">
        <f>IFERROR(INT(TRIM(SUBSTITUTE(VLOOKUP($A44&amp;"*",各都道府県の状況!$A:$I,D$3,FALSE), "※5", ""))), "")</f>
        <v>55849</v>
      </c>
      <c r="E44" s="40">
        <f>IFERROR(INT(TRIM(SUBSTITUTE(VLOOKUP($A44&amp;"*",各都道府県の状況!$A:$I,E$3,FALSE), "※5", ""))), "")</f>
        <v>1034976</v>
      </c>
      <c r="F44" s="40">
        <f>IFERROR(INT(TRIM(SUBSTITUTE(VLOOKUP($A44&amp;"*",各都道府県の状況!$A:$I,F$3,FALSE), "※5", ""))), "")</f>
        <v>44820</v>
      </c>
      <c r="G44" s="40">
        <f>IFERROR(INT(TRIM(SUBSTITUTE(VLOOKUP($A44&amp;"*",各都道府県の状況!$A:$I,G$3,FALSE), "※5", ""))), "")</f>
        <v>557</v>
      </c>
      <c r="H44" s="40">
        <f>IFERROR(INT(TRIM(SUBSTITUTE(VLOOKUP($A44&amp;"*",各都道府県の状況!$A:$I,H$3,FALSE), "※5", ""))), "")</f>
        <v>9403</v>
      </c>
      <c r="I44" s="40">
        <f>IFERROR(INT(TRIM(SUBSTITUTE(VLOOKUP($A44&amp;"*",各都道府県の状況!$A:$I,I$3,FALSE), "※5", ""))), "")</f>
        <v>34</v>
      </c>
    </row>
    <row r="45" spans="1:9" x14ac:dyDescent="0.55000000000000004">
      <c r="A45" s="12" t="s">
        <v>221</v>
      </c>
      <c r="B45" s="13">
        <f t="shared" si="0"/>
        <v>44429</v>
      </c>
      <c r="C45" s="30" t="s">
        <v>50</v>
      </c>
      <c r="D45" s="40">
        <f>IFERROR(INT(TRIM(SUBSTITUTE(VLOOKUP($A45&amp;"*",各都道府県の状況!$A:$I,D$3,FALSE), "※5", ""))), "")</f>
        <v>4260</v>
      </c>
      <c r="E45" s="40">
        <f>IFERROR(INT(TRIM(SUBSTITUTE(VLOOKUP($A45&amp;"*",各都道府県の状況!$A:$I,E$3,FALSE), "※5", ""))), "")</f>
        <v>77148</v>
      </c>
      <c r="F45" s="40">
        <f>IFERROR(INT(TRIM(SUBSTITUTE(VLOOKUP($A45&amp;"*",各都道府県の状況!$A:$I,F$3,FALSE), "※5", ""))), "")</f>
        <v>2961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756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44429</v>
      </c>
      <c r="C46" s="30" t="s">
        <v>51</v>
      </c>
      <c r="D46" s="40">
        <f>IFERROR(INT(TRIM(SUBSTITUTE(VLOOKUP($A46&amp;"*",各都道府県の状況!$A:$I,D$3,FALSE), "※5", ""))), "")</f>
        <v>4656</v>
      </c>
      <c r="E46" s="40">
        <f>IFERROR(INT(TRIM(SUBSTITUTE(VLOOKUP($A46&amp;"*",各都道府県の状況!$A:$I,E$3,FALSE), "※5", ""))), "")</f>
        <v>150985</v>
      </c>
      <c r="F46" s="40">
        <f>IFERROR(INT(TRIM(SUBSTITUTE(VLOOKUP($A46&amp;"*",各都道府県の状況!$A:$I,F$3,FALSE), "※5", ""))), "")</f>
        <v>3820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771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44429</v>
      </c>
      <c r="C47" s="30" t="s">
        <v>52</v>
      </c>
      <c r="D47" s="40">
        <f>IFERROR(INT(TRIM(SUBSTITUTE(VLOOKUP($A47&amp;"*",各都道府県の状況!$A:$I,D$3,FALSE), "※5", ""))), "")</f>
        <v>10426</v>
      </c>
      <c r="E47" s="40">
        <f>IFERROR(INT(TRIM(SUBSTITUTE(VLOOKUP($A47&amp;"*",各都道府県の状況!$A:$I,E$3,FALSE), "※5", ""))), "")</f>
        <v>98074</v>
      </c>
      <c r="F47" s="40">
        <f>IFERROR(INT(TRIM(SUBSTITUTE(VLOOKUP($A47&amp;"*",各都道府県の状況!$A:$I,F$3,FALSE), "※5", ""))), "")</f>
        <v>8466</v>
      </c>
      <c r="G47" s="40">
        <f>IFERROR(INT(TRIM(SUBSTITUTE(VLOOKUP($A47&amp;"*",各都道府県の状況!$A:$I,G$3,FALSE), "※5", ""))), "")</f>
        <v>123</v>
      </c>
      <c r="H47" s="40">
        <f>IFERROR(INT(TRIM(SUBSTITUTE(VLOOKUP($A47&amp;"*",各都道府県の状況!$A:$I,H$3,FALSE), "※5", ""))), "")</f>
        <v>1837</v>
      </c>
      <c r="I47" s="40">
        <f>IFERROR(INT(TRIM(SUBSTITUTE(VLOOKUP($A47&amp;"*",各都道府県の状況!$A:$I,I$3,FALSE), "※5", ""))), "")</f>
        <v>13</v>
      </c>
    </row>
    <row r="48" spans="1:9" x14ac:dyDescent="0.55000000000000004">
      <c r="A48" s="12" t="s">
        <v>224</v>
      </c>
      <c r="B48" s="13">
        <f t="shared" si="0"/>
        <v>44429</v>
      </c>
      <c r="C48" s="30" t="s">
        <v>53</v>
      </c>
      <c r="D48" s="40">
        <f>IFERROR(INT(TRIM(SUBSTITUTE(VLOOKUP($A48&amp;"*",各都道府県の状況!$A:$I,D$3,FALSE), "※5", ""))), "")</f>
        <v>5449</v>
      </c>
      <c r="E48" s="40">
        <f>IFERROR(INT(TRIM(SUBSTITUTE(VLOOKUP($A48&amp;"*",各都道府県の状況!$A:$I,E$3,FALSE), "※5", ""))), "")</f>
        <v>210368</v>
      </c>
      <c r="F48" s="40">
        <f>IFERROR(INT(TRIM(SUBSTITUTE(VLOOKUP($A48&amp;"*",各都道府県の状況!$A:$I,F$3,FALSE), "※5", ""))), "")</f>
        <v>4086</v>
      </c>
      <c r="G48" s="40">
        <f>IFERROR(INT(TRIM(SUBSTITUTE(VLOOKUP($A48&amp;"*",各都道府県の状況!$A:$I,G$3,FALSE), "※5", ""))), "")</f>
        <v>65</v>
      </c>
      <c r="H48" s="40">
        <f>IFERROR(INT(TRIM(SUBSTITUTE(VLOOKUP($A48&amp;"*",各都道府県の状況!$A:$I,H$3,FALSE), "※5", ""))), "")</f>
        <v>1298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44429</v>
      </c>
      <c r="C49" s="30" t="s">
        <v>54</v>
      </c>
      <c r="D49" s="40">
        <f>IFERROR(INT(TRIM(SUBSTITUTE(VLOOKUP($A49&amp;"*",各都道府県の状況!$A:$I,D$3,FALSE), "※5", ""))), "")</f>
        <v>4286</v>
      </c>
      <c r="E49" s="40">
        <f>IFERROR(INT(TRIM(SUBSTITUTE(VLOOKUP($A49&amp;"*",各都道府県の状況!$A:$I,E$3,FALSE), "※5", ""))), "")</f>
        <v>53900</v>
      </c>
      <c r="F49" s="40">
        <f>IFERROR(INT(TRIM(SUBSTITUTE(VLOOKUP($A49&amp;"*",各都道府県の状況!$A:$I,F$3,FALSE), "※5", ""))), "")</f>
        <v>3511</v>
      </c>
      <c r="G49" s="40">
        <f>IFERROR(INT(TRIM(SUBSTITUTE(VLOOKUP($A49&amp;"*",各都道府県の状況!$A:$I,G$3,FALSE), "※5", ""))), "")</f>
        <v>28</v>
      </c>
      <c r="H49" s="40">
        <f>IFERROR(INT(TRIM(SUBSTITUTE(VLOOKUP($A49&amp;"*",各都道府県の状況!$A:$I,H$3,FALSE), "※5", ""))), "")</f>
        <v>800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44429</v>
      </c>
      <c r="C50" s="30" t="s">
        <v>55</v>
      </c>
      <c r="D50" s="40">
        <f>IFERROR(INT(TRIM(SUBSTITUTE(VLOOKUP($A50&amp;"*",各都道府県の状況!$A:$I,D$3,FALSE), "※5", ""))), "")</f>
        <v>6615</v>
      </c>
      <c r="E50" s="40">
        <f>IFERROR(INT(TRIM(SUBSTITUTE(VLOOKUP($A50&amp;"*",各都道府県の状況!$A:$I,E$3,FALSE), "※5", ""))), "")</f>
        <v>135705</v>
      </c>
      <c r="F50" s="40">
        <f>IFERROR(INT(TRIM(SUBSTITUTE(VLOOKUP($A50&amp;"*",各都道府県の状況!$A:$I,F$3,FALSE), "※5", ""))), "")</f>
        <v>4693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1691</v>
      </c>
      <c r="I50" s="40">
        <f>IFERROR(INT(TRIM(SUBSTITUTE(VLOOKUP($A50&amp;"*",各都道府県の状況!$A:$I,I$3,FALSE), "※5", ""))), "")</f>
        <v>4</v>
      </c>
    </row>
    <row r="51" spans="1:9" x14ac:dyDescent="0.55000000000000004">
      <c r="A51" s="12" t="s">
        <v>227</v>
      </c>
      <c r="B51" s="13">
        <f t="shared" si="0"/>
        <v>44429</v>
      </c>
      <c r="C51" s="30" t="s">
        <v>56</v>
      </c>
      <c r="D51" s="40">
        <f>IFERROR(INT(TRIM(SUBSTITUTE(VLOOKUP($A51&amp;"*",各都道府県の状況!$A:$I,D$3,FALSE), "※5", ""))), "")</f>
        <v>36882</v>
      </c>
      <c r="E51" s="40">
        <f>IFERROR(INT(TRIM(SUBSTITUTE(VLOOKUP($A51&amp;"*",各都道府県の状況!$A:$I,E$3,FALSE), "※5", ""))), "")</f>
        <v>321707</v>
      </c>
      <c r="F51" s="40">
        <f>IFERROR(INT(TRIM(SUBSTITUTE(VLOOKUP($A51&amp;"*",各都道府県の状況!$A:$I,F$3,FALSE), "※5", ""))), "")</f>
        <v>29941</v>
      </c>
      <c r="G51" s="40">
        <f>IFERROR(INT(TRIM(SUBSTITUTE(VLOOKUP($A51&amp;"*",各都道府県の状況!$A:$I,G$3,FALSE), "※5", ""))), "")</f>
        <v>248</v>
      </c>
      <c r="H51" s="40">
        <f>IFERROR(INT(TRIM(SUBSTITUTE(VLOOKUP($A51&amp;"*",各都道府県の状況!$A:$I,H$3,FALSE), "※5", ""))), "")</f>
        <v>6509</v>
      </c>
      <c r="I51" s="40">
        <f>IFERROR(INT(TRIM(SUBSTITUTE(VLOOKUP($A51&amp;"*",各都道府県の状況!$A:$I,I$3,FALSE), "※5", ""))), "")</f>
        <v>117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8" t="s">
        <v>354</v>
      </c>
      <c r="D4" s="139" t="s">
        <v>355</v>
      </c>
      <c r="E4" s="140" t="s">
        <v>356</v>
      </c>
      <c r="F4" s="141"/>
      <c r="G4" s="123" t="s">
        <v>357</v>
      </c>
      <c r="H4" s="123" t="s">
        <v>358</v>
      </c>
      <c r="I4" s="19"/>
    </row>
    <row r="5" spans="1:9" ht="13.25" customHeight="1" x14ac:dyDescent="0.55000000000000004">
      <c r="B5" s="122"/>
      <c r="C5" s="142"/>
      <c r="D5" s="143"/>
      <c r="E5" s="144" t="s">
        <v>359</v>
      </c>
      <c r="F5" s="145" t="s">
        <v>360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6">
        <v>52591</v>
      </c>
      <c r="D6" s="146">
        <v>942602</v>
      </c>
      <c r="E6" s="146">
        <v>4520</v>
      </c>
      <c r="F6" s="147">
        <v>14</v>
      </c>
      <c r="G6" s="146">
        <v>46445</v>
      </c>
      <c r="H6" s="146">
        <v>1435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6">
        <v>3541</v>
      </c>
      <c r="D7" s="146">
        <v>63875</v>
      </c>
      <c r="E7" s="147">
        <v>552</v>
      </c>
      <c r="F7" s="147">
        <v>0</v>
      </c>
      <c r="G7" s="146">
        <v>2956</v>
      </c>
      <c r="H7" s="147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6">
        <v>2678</v>
      </c>
      <c r="D8" s="146">
        <v>102585</v>
      </c>
      <c r="E8" s="147">
        <v>400</v>
      </c>
      <c r="F8" s="147">
        <v>2</v>
      </c>
      <c r="G8" s="146">
        <v>2230</v>
      </c>
      <c r="H8" s="147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6">
        <v>12947</v>
      </c>
      <c r="D9" s="146">
        <v>192876</v>
      </c>
      <c r="E9" s="146">
        <v>1930</v>
      </c>
      <c r="F9" s="147">
        <v>20</v>
      </c>
      <c r="G9" s="146">
        <v>10753</v>
      </c>
      <c r="H9" s="147">
        <v>95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6">
        <v>1364</v>
      </c>
      <c r="D10" s="146">
        <v>19331</v>
      </c>
      <c r="E10" s="147">
        <v>230</v>
      </c>
      <c r="F10" s="147">
        <v>2</v>
      </c>
      <c r="G10" s="146">
        <v>1113</v>
      </c>
      <c r="H10" s="147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6">
        <v>2822</v>
      </c>
      <c r="D11" s="146">
        <v>78465</v>
      </c>
      <c r="E11" s="147">
        <v>386</v>
      </c>
      <c r="F11" s="147">
        <v>5</v>
      </c>
      <c r="G11" s="146">
        <v>2388</v>
      </c>
      <c r="H11" s="147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6">
        <v>7884</v>
      </c>
      <c r="D12" s="146">
        <v>348599</v>
      </c>
      <c r="E12" s="146">
        <v>1033</v>
      </c>
      <c r="F12" s="147">
        <v>20</v>
      </c>
      <c r="G12" s="146">
        <v>6687</v>
      </c>
      <c r="H12" s="147">
        <v>164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6">
        <v>18008</v>
      </c>
      <c r="D13" s="146">
        <v>36482</v>
      </c>
      <c r="E13" s="146">
        <v>2497</v>
      </c>
      <c r="F13" s="147">
        <v>23</v>
      </c>
      <c r="G13" s="146">
        <v>15332</v>
      </c>
      <c r="H13" s="147">
        <v>179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6">
        <v>11560</v>
      </c>
      <c r="D14" s="146">
        <v>376712</v>
      </c>
      <c r="E14" s="146">
        <v>1910</v>
      </c>
      <c r="F14" s="147">
        <v>21</v>
      </c>
      <c r="G14" s="146">
        <v>9551</v>
      </c>
      <c r="H14" s="147">
        <v>99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6">
        <v>12594</v>
      </c>
      <c r="D15" s="146">
        <v>239512</v>
      </c>
      <c r="E15" s="146">
        <v>2301</v>
      </c>
      <c r="F15" s="147">
        <v>23</v>
      </c>
      <c r="G15" s="146">
        <v>10136</v>
      </c>
      <c r="H15" s="147">
        <v>157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6">
        <v>86694</v>
      </c>
      <c r="D16" s="146">
        <v>1230608</v>
      </c>
      <c r="E16" s="146">
        <v>27253</v>
      </c>
      <c r="F16" s="147">
        <v>153</v>
      </c>
      <c r="G16" s="146">
        <v>58573</v>
      </c>
      <c r="H16" s="147">
        <v>868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6">
        <v>71737</v>
      </c>
      <c r="D17" s="146">
        <v>882835</v>
      </c>
      <c r="E17" s="146">
        <v>11979</v>
      </c>
      <c r="F17" s="147">
        <v>103</v>
      </c>
      <c r="G17" s="146">
        <v>58975</v>
      </c>
      <c r="H17" s="147">
        <v>783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6">
        <v>307870</v>
      </c>
      <c r="D18" s="146">
        <v>3119292</v>
      </c>
      <c r="E18" s="146">
        <v>45456</v>
      </c>
      <c r="F18" s="147">
        <v>270</v>
      </c>
      <c r="G18" s="146">
        <v>260043</v>
      </c>
      <c r="H18" s="146">
        <v>2371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6">
        <v>125121</v>
      </c>
      <c r="D19" s="146">
        <v>1329499</v>
      </c>
      <c r="E19" s="146">
        <v>17372</v>
      </c>
      <c r="F19" s="147">
        <v>221</v>
      </c>
      <c r="G19" s="146">
        <v>106697</v>
      </c>
      <c r="H19" s="146">
        <v>1052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6">
        <v>5768</v>
      </c>
      <c r="D20" s="146">
        <v>223131</v>
      </c>
      <c r="E20" s="146">
        <v>1011</v>
      </c>
      <c r="F20" s="147">
        <v>6</v>
      </c>
      <c r="G20" s="146">
        <v>4703</v>
      </c>
      <c r="H20" s="147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6">
        <v>3631</v>
      </c>
      <c r="D21" s="146">
        <v>93111</v>
      </c>
      <c r="E21" s="147">
        <v>993</v>
      </c>
      <c r="F21" s="147">
        <v>10</v>
      </c>
      <c r="G21" s="146">
        <v>2600</v>
      </c>
      <c r="H21" s="147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6">
        <v>6698</v>
      </c>
      <c r="D22" s="146">
        <v>156743</v>
      </c>
      <c r="E22" s="147">
        <v>783</v>
      </c>
      <c r="F22" s="147">
        <v>8</v>
      </c>
      <c r="G22" s="146">
        <v>5781</v>
      </c>
      <c r="H22" s="147">
        <v>121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6">
        <v>2192</v>
      </c>
      <c r="D23" s="146">
        <v>91545</v>
      </c>
      <c r="E23" s="147">
        <v>250</v>
      </c>
      <c r="F23" s="147">
        <v>1</v>
      </c>
      <c r="G23" s="146">
        <v>1906</v>
      </c>
      <c r="H23" s="147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6">
        <v>3598</v>
      </c>
      <c r="D24" s="146">
        <v>86511</v>
      </c>
      <c r="E24" s="147">
        <v>639</v>
      </c>
      <c r="F24" s="147">
        <v>2</v>
      </c>
      <c r="G24" s="146">
        <v>2943</v>
      </c>
      <c r="H24" s="147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6">
        <v>6976</v>
      </c>
      <c r="D25" s="146">
        <v>252666</v>
      </c>
      <c r="E25" s="147">
        <v>817</v>
      </c>
      <c r="F25" s="147">
        <v>5</v>
      </c>
      <c r="G25" s="146">
        <v>5932</v>
      </c>
      <c r="H25" s="147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6">
        <v>12684</v>
      </c>
      <c r="D26" s="146">
        <v>326128</v>
      </c>
      <c r="E26" s="146">
        <v>1913</v>
      </c>
      <c r="F26" s="147">
        <v>4</v>
      </c>
      <c r="G26" s="146">
        <v>10484</v>
      </c>
      <c r="H26" s="147">
        <v>193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6">
        <v>16828</v>
      </c>
      <c r="D27" s="146">
        <v>500269</v>
      </c>
      <c r="E27" s="146">
        <v>4921</v>
      </c>
      <c r="F27" s="147">
        <v>24</v>
      </c>
      <c r="G27" s="146">
        <v>11745</v>
      </c>
      <c r="H27" s="147">
        <v>162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6">
        <v>65581</v>
      </c>
      <c r="D28" s="146">
        <v>994915</v>
      </c>
      <c r="E28" s="146">
        <v>8836</v>
      </c>
      <c r="F28" s="147">
        <v>33</v>
      </c>
      <c r="G28" s="146">
        <v>55719</v>
      </c>
      <c r="H28" s="146">
        <v>1026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6">
        <v>8796</v>
      </c>
      <c r="D29" s="146">
        <v>170434</v>
      </c>
      <c r="E29" s="146">
        <v>2303</v>
      </c>
      <c r="F29" s="147">
        <v>11</v>
      </c>
      <c r="G29" s="146">
        <v>6566</v>
      </c>
      <c r="H29" s="147">
        <v>118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6">
        <v>8787</v>
      </c>
      <c r="D30" s="146">
        <v>191367</v>
      </c>
      <c r="E30" s="146">
        <v>1946</v>
      </c>
      <c r="F30" s="147">
        <v>8</v>
      </c>
      <c r="G30" s="146">
        <v>6746</v>
      </c>
      <c r="H30" s="147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6">
        <v>25272</v>
      </c>
      <c r="D31" s="146">
        <v>346389</v>
      </c>
      <c r="E31" s="146">
        <v>4925</v>
      </c>
      <c r="F31" s="147">
        <v>106</v>
      </c>
      <c r="G31" s="146">
        <v>19525</v>
      </c>
      <c r="H31" s="147">
        <v>250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6">
        <v>145148</v>
      </c>
      <c r="D32" s="146">
        <v>2760556</v>
      </c>
      <c r="E32" s="146">
        <v>19512</v>
      </c>
      <c r="F32" s="147">
        <v>496</v>
      </c>
      <c r="G32" s="146">
        <v>121262</v>
      </c>
      <c r="H32" s="146">
        <v>2756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6">
        <v>55199</v>
      </c>
      <c r="D33" s="146">
        <v>610937</v>
      </c>
      <c r="E33" s="146">
        <v>5896</v>
      </c>
      <c r="F33" s="147">
        <v>62</v>
      </c>
      <c r="G33" s="146">
        <v>47975</v>
      </c>
      <c r="H33" s="146">
        <v>1328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6">
        <v>11424</v>
      </c>
      <c r="D34" s="146">
        <v>205095</v>
      </c>
      <c r="E34" s="146">
        <v>1355</v>
      </c>
      <c r="F34" s="147">
        <v>8</v>
      </c>
      <c r="G34" s="146">
        <v>9935</v>
      </c>
      <c r="H34" s="147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6">
        <v>3902</v>
      </c>
      <c r="D35" s="146">
        <v>51512</v>
      </c>
      <c r="E35" s="147">
        <v>462</v>
      </c>
      <c r="F35" s="147">
        <v>20</v>
      </c>
      <c r="G35" s="146">
        <v>3300</v>
      </c>
      <c r="H35" s="147">
        <v>51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6">
        <v>1226</v>
      </c>
      <c r="D36" s="146">
        <v>114006</v>
      </c>
      <c r="E36" s="147">
        <v>250</v>
      </c>
      <c r="F36" s="147">
        <v>3</v>
      </c>
      <c r="G36" s="147">
        <v>951</v>
      </c>
      <c r="H36" s="147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6">
        <v>1063</v>
      </c>
      <c r="D37" s="146">
        <v>40685</v>
      </c>
      <c r="E37" s="147">
        <v>194</v>
      </c>
      <c r="F37" s="147">
        <v>1</v>
      </c>
      <c r="G37" s="147">
        <v>867</v>
      </c>
      <c r="H37" s="147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6">
        <v>11366</v>
      </c>
      <c r="D38" s="146">
        <v>208397</v>
      </c>
      <c r="E38" s="146">
        <v>1485</v>
      </c>
      <c r="F38" s="147">
        <v>7</v>
      </c>
      <c r="G38" s="146">
        <v>8975</v>
      </c>
      <c r="H38" s="147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6">
        <v>14813</v>
      </c>
      <c r="D39" s="146">
        <v>662019</v>
      </c>
      <c r="E39" s="146">
        <v>1235</v>
      </c>
      <c r="F39" s="147">
        <v>9</v>
      </c>
      <c r="G39" s="146">
        <v>12874</v>
      </c>
      <c r="H39" s="147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6">
        <v>4294</v>
      </c>
      <c r="D40" s="146">
        <v>140551</v>
      </c>
      <c r="E40" s="147">
        <v>720</v>
      </c>
      <c r="F40" s="147">
        <v>2</v>
      </c>
      <c r="G40" s="146">
        <v>3494</v>
      </c>
      <c r="H40" s="147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6">
        <v>2168</v>
      </c>
      <c r="D41" s="146">
        <v>80273</v>
      </c>
      <c r="E41" s="147">
        <v>284</v>
      </c>
      <c r="F41" s="147">
        <v>0</v>
      </c>
      <c r="G41" s="146">
        <v>1821</v>
      </c>
      <c r="H41" s="14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6">
        <v>3496</v>
      </c>
      <c r="D42" s="146">
        <v>106442</v>
      </c>
      <c r="E42" s="147">
        <v>764</v>
      </c>
      <c r="F42" s="147">
        <v>9</v>
      </c>
      <c r="G42" s="146">
        <v>2699</v>
      </c>
      <c r="H42" s="147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6">
        <v>4075</v>
      </c>
      <c r="D43" s="146">
        <v>120179</v>
      </c>
      <c r="E43" s="147">
        <v>727</v>
      </c>
      <c r="F43" s="147">
        <v>6</v>
      </c>
      <c r="G43" s="146">
        <v>3270</v>
      </c>
      <c r="H43" s="147">
        <v>78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6">
        <v>2684</v>
      </c>
      <c r="D44" s="146">
        <v>71421</v>
      </c>
      <c r="E44" s="147">
        <v>435</v>
      </c>
      <c r="F44" s="147">
        <v>2</v>
      </c>
      <c r="G44" s="146">
        <v>2218</v>
      </c>
      <c r="H44" s="147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6">
        <v>55849</v>
      </c>
      <c r="D45" s="146">
        <v>1034976</v>
      </c>
      <c r="E45" s="146">
        <v>9403</v>
      </c>
      <c r="F45" s="147">
        <v>34</v>
      </c>
      <c r="G45" s="146">
        <v>44820</v>
      </c>
      <c r="H45" s="147">
        <v>557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6">
        <v>4260</v>
      </c>
      <c r="D46" s="146">
        <v>77148</v>
      </c>
      <c r="E46" s="147">
        <v>756</v>
      </c>
      <c r="F46" s="147">
        <v>0</v>
      </c>
      <c r="G46" s="146">
        <v>2961</v>
      </c>
      <c r="H46" s="147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6">
        <v>4656</v>
      </c>
      <c r="D47" s="146">
        <v>150985</v>
      </c>
      <c r="E47" s="147">
        <v>771</v>
      </c>
      <c r="F47" s="147">
        <v>1</v>
      </c>
      <c r="G47" s="146">
        <v>3820</v>
      </c>
      <c r="H47" s="147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6">
        <v>10426</v>
      </c>
      <c r="D48" s="146">
        <v>98074</v>
      </c>
      <c r="E48" s="146">
        <v>1837</v>
      </c>
      <c r="F48" s="147">
        <v>13</v>
      </c>
      <c r="G48" s="146">
        <v>8466</v>
      </c>
      <c r="H48" s="147">
        <v>123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6">
        <v>5449</v>
      </c>
      <c r="D49" s="146">
        <v>210368</v>
      </c>
      <c r="E49" s="146">
        <v>1298</v>
      </c>
      <c r="F49" s="147">
        <v>1</v>
      </c>
      <c r="G49" s="146">
        <v>4086</v>
      </c>
      <c r="H49" s="147">
        <v>65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6">
        <v>4286</v>
      </c>
      <c r="D50" s="146">
        <v>53900</v>
      </c>
      <c r="E50" s="147">
        <v>800</v>
      </c>
      <c r="F50" s="147">
        <v>1</v>
      </c>
      <c r="G50" s="146">
        <v>3511</v>
      </c>
      <c r="H50" s="147">
        <v>28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6">
        <v>6615</v>
      </c>
      <c r="D51" s="146">
        <v>135705</v>
      </c>
      <c r="E51" s="146">
        <v>1691</v>
      </c>
      <c r="F51" s="147">
        <v>4</v>
      </c>
      <c r="G51" s="146">
        <v>4693</v>
      </c>
      <c r="H51" s="147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6">
        <v>36882</v>
      </c>
      <c r="D52" s="146">
        <v>321707</v>
      </c>
      <c r="E52" s="146">
        <v>6509</v>
      </c>
      <c r="F52" s="147">
        <v>117</v>
      </c>
      <c r="G52" s="146">
        <v>29941</v>
      </c>
      <c r="H52" s="147">
        <v>248</v>
      </c>
      <c r="I52" s="25"/>
    </row>
    <row r="53" spans="1:9" ht="12" customHeight="1" x14ac:dyDescent="0.55000000000000004">
      <c r="B53" s="22" t="s">
        <v>276</v>
      </c>
      <c r="C53" s="147">
        <v>149</v>
      </c>
      <c r="D53" s="148" t="s">
        <v>361</v>
      </c>
      <c r="E53" s="147">
        <v>0</v>
      </c>
      <c r="F53" s="148" t="s">
        <v>361</v>
      </c>
      <c r="G53" s="147">
        <v>149</v>
      </c>
      <c r="H53" s="148" t="s">
        <v>361</v>
      </c>
      <c r="I53" s="25"/>
    </row>
    <row r="54" spans="1:9" ht="12" customHeight="1" x14ac:dyDescent="0.55000000000000004">
      <c r="B54" s="21" t="s">
        <v>164</v>
      </c>
      <c r="C54" s="146">
        <v>1273652</v>
      </c>
      <c r="D54" s="146">
        <v>19651418</v>
      </c>
      <c r="E54" s="146">
        <v>203540</v>
      </c>
      <c r="F54" s="146">
        <v>1891</v>
      </c>
      <c r="G54" s="146">
        <v>1048617</v>
      </c>
      <c r="H54" s="146">
        <v>15589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7" activePane="bottomLeft" state="frozen"/>
      <selection pane="bottomLeft" activeCell="C136" sqref="A6:C136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27" t="s">
        <v>292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1:17" x14ac:dyDescent="0.55000000000000004">
      <c r="A2" s="113" t="s">
        <v>315</v>
      </c>
      <c r="B2" s="113"/>
      <c r="C2" s="113"/>
      <c r="D2" s="128" t="s">
        <v>343</v>
      </c>
      <c r="E2" s="128"/>
      <c r="F2" s="128"/>
      <c r="G2" s="128"/>
      <c r="H2" s="128"/>
      <c r="I2" s="128"/>
      <c r="J2" s="128"/>
      <c r="K2" s="128"/>
      <c r="L2" s="128"/>
      <c r="M2" s="113" t="s">
        <v>347</v>
      </c>
      <c r="N2" s="113"/>
      <c r="O2" s="113"/>
      <c r="P2" s="113"/>
      <c r="Q2" s="113"/>
    </row>
    <row r="3" spans="1:17" x14ac:dyDescent="0.55000000000000004">
      <c r="A3" s="88"/>
      <c r="D3" s="126" t="s">
        <v>346</v>
      </c>
      <c r="E3" s="126"/>
      <c r="F3" s="126"/>
      <c r="G3" s="126"/>
      <c r="H3" s="126"/>
      <c r="I3" s="126"/>
      <c r="J3" s="129" t="s">
        <v>345</v>
      </c>
      <c r="K3" s="129"/>
      <c r="L3" s="129"/>
      <c r="M3" s="129"/>
      <c r="N3" s="129" t="s">
        <v>341</v>
      </c>
      <c r="O3" s="129"/>
      <c r="P3" s="113" t="s">
        <v>344</v>
      </c>
      <c r="Q3" s="113"/>
    </row>
    <row r="4" spans="1:17" x14ac:dyDescent="0.55000000000000004">
      <c r="A4" s="113"/>
      <c r="B4" s="113"/>
      <c r="C4" s="113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25" t="s">
        <v>282</v>
      </c>
      <c r="G5" s="125"/>
      <c r="H5" s="125" t="s">
        <v>312</v>
      </c>
      <c r="I5" s="125"/>
      <c r="J5" s="125" t="s">
        <v>282</v>
      </c>
      <c r="K5" s="125"/>
      <c r="L5" s="125" t="s">
        <v>312</v>
      </c>
      <c r="M5" s="125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31814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4964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18297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4401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15115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5546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26313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9676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42168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12472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9027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9027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9188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9188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103832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39107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158453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59831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198141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71953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198287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69653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215601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67612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44299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44299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26894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26894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292895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71218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265265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93196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296497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102492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22123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22123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306232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78565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47960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47960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26018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26018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7590</v>
      </c>
      <c r="C28" s="50">
        <f t="shared" si="2"/>
        <v>879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7590</v>
      </c>
      <c r="K28" s="99">
        <f>IFERROR(VLOOKUP($D28, V一般接種!$A:$G, K$4, FALSE), 0)</f>
        <v>0</v>
      </c>
      <c r="L28" s="99">
        <f>IFERROR(VLOOKUP($D28, V一般接種!$A:$G, L$4, FALSE), 0)</f>
        <v>879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8569</v>
      </c>
      <c r="C29" s="50">
        <f t="shared" si="2"/>
        <v>794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8569</v>
      </c>
      <c r="K29" s="99">
        <f>IFERROR(VLOOKUP($D29, V一般接種!$A:$G, K$4, FALSE), 0)</f>
        <v>0</v>
      </c>
      <c r="L29" s="99">
        <f>IFERROR(VLOOKUP($D29, V一般接種!$A:$G, L$4, FALSE), 0)</f>
        <v>794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9909</v>
      </c>
      <c r="C30" s="50">
        <f t="shared" si="2"/>
        <v>969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9909</v>
      </c>
      <c r="K30" s="99">
        <f>IFERROR(VLOOKUP($D30, V一般接種!$A:$G, K$4, FALSE), 0)</f>
        <v>0</v>
      </c>
      <c r="L30" s="99">
        <f>IFERROR(VLOOKUP($D30, V一般接種!$A:$G, L$4, FALSE), 0)</f>
        <v>969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318456</v>
      </c>
      <c r="C31" s="50">
        <f t="shared" si="2"/>
        <v>71580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49478</v>
      </c>
      <c r="K31" s="99">
        <f>IFERROR(VLOOKUP($D31, V一般接種!$A:$G, K$4, FALSE), 0)</f>
        <v>0</v>
      </c>
      <c r="L31" s="99">
        <f>IFERROR(VLOOKUP($D31, V一般接種!$A:$G, L$4, FALSE), 0)</f>
        <v>8644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148453</v>
      </c>
      <c r="C32" s="50">
        <f t="shared" si="2"/>
        <v>54505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51288</v>
      </c>
      <c r="K32" s="99">
        <f>IFERROR(VLOOKUP($D32, V一般接種!$A:$G, K$4, FALSE), 0)</f>
        <v>0</v>
      </c>
      <c r="L32" s="99">
        <f>IFERROR(VLOOKUP($D32, V一般接種!$A:$G, L$4, FALSE), 0)</f>
        <v>11326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63511</v>
      </c>
      <c r="C33" s="50">
        <f t="shared" si="2"/>
        <v>8297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63511</v>
      </c>
      <c r="K33" s="99">
        <f>IFERROR(VLOOKUP($D33, V一般接種!$A:$G, K$4, FALSE), 0)</f>
        <v>0</v>
      </c>
      <c r="L33" s="99">
        <f>IFERROR(VLOOKUP($D33, V一般接種!$A:$G, L$4, FALSE), 0)</f>
        <v>8297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74825</v>
      </c>
      <c r="C34" s="50">
        <f t="shared" si="2"/>
        <v>8707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74825</v>
      </c>
      <c r="K34" s="99">
        <f>IFERROR(VLOOKUP($D34, V一般接種!$A:$G, K$4, FALSE), 0)</f>
        <v>0</v>
      </c>
      <c r="L34" s="99">
        <f>IFERROR(VLOOKUP($D34, V一般接種!$A:$G, L$4, FALSE), 0)</f>
        <v>8707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262264</v>
      </c>
      <c r="C35" s="50">
        <f t="shared" si="2"/>
        <v>100057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107009</v>
      </c>
      <c r="K35" s="99">
        <f>IFERROR(VLOOKUP($D35, V一般接種!$A:$G, K$4, FALSE), 0)</f>
        <v>0</v>
      </c>
      <c r="L35" s="99">
        <f>IFERROR(VLOOKUP($D35, V一般接種!$A:$G, L$4, FALSE), 0)</f>
        <v>31808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222515</v>
      </c>
      <c r="C36" s="50">
        <f t="shared" si="2"/>
        <v>126981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132228</v>
      </c>
      <c r="K36" s="99">
        <f>IFERROR(VLOOKUP($D36, V一般接種!$A:$G, K$4, FALSE), 0)</f>
        <v>0</v>
      </c>
      <c r="L36" s="99">
        <f>IFERROR(VLOOKUP($D36, V一般接種!$A:$G, L$4, FALSE), 0)</f>
        <v>48530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246235</v>
      </c>
      <c r="C37" s="50">
        <f t="shared" si="2"/>
        <v>156952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163276</v>
      </c>
      <c r="K37" s="99">
        <f>IFERROR(VLOOKUP($D37, V一般接種!$A:$G, K$4, FALSE), 0)</f>
        <v>0</v>
      </c>
      <c r="L37" s="99">
        <f>IFERROR(VLOOKUP($D37, V一般接種!$A:$G, L$4, FALSE), 0)</f>
        <v>58191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252436</v>
      </c>
      <c r="C38" s="50">
        <f t="shared" si="2"/>
        <v>183030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159007</v>
      </c>
      <c r="K38" s="99">
        <f>IFERROR(VLOOKUP($D38, V一般接種!$A:$G, K$4, FALSE), 0)</f>
        <v>0</v>
      </c>
      <c r="L38" s="99">
        <f>IFERROR(VLOOKUP($D38, V一般接種!$A:$G, L$4, FALSE), 0)</f>
        <v>57320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237555</v>
      </c>
      <c r="C39" s="50">
        <f t="shared" si="2"/>
        <v>198172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138062</v>
      </c>
      <c r="K39" s="99">
        <f>IFERROR(VLOOKUP($D39, V一般接種!$A:$G, K$4, FALSE), 0)</f>
        <v>0</v>
      </c>
      <c r="L39" s="99">
        <f>IFERROR(VLOOKUP($D39, V一般接種!$A:$G, L$4, FALSE), 0)</f>
        <v>54787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138573</v>
      </c>
      <c r="C40" s="50">
        <f t="shared" si="2"/>
        <v>39165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138573</v>
      </c>
      <c r="K40" s="99">
        <f>IFERROR(VLOOKUP($D40, V一般接種!$A:$G, K$4, FALSE), 0)</f>
        <v>0</v>
      </c>
      <c r="L40" s="99">
        <f>IFERROR(VLOOKUP($D40, V一般接種!$A:$G, L$4, FALSE), 0)</f>
        <v>39165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187438</v>
      </c>
      <c r="C41" s="50">
        <f t="shared" si="2"/>
        <v>23075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187438</v>
      </c>
      <c r="K41" s="99">
        <f>IFERROR(VLOOKUP($D41, V一般接種!$A:$G, K$4, FALSE), 0)</f>
        <v>0</v>
      </c>
      <c r="L41" s="99">
        <f>IFERROR(VLOOKUP($D41, V一般接種!$A:$G, L$4, FALSE), 0)</f>
        <v>23075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345083</v>
      </c>
      <c r="C42" s="50">
        <f t="shared" si="2"/>
        <v>273637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211240</v>
      </c>
      <c r="K42" s="99">
        <f>IFERROR(VLOOKUP($D42, V一般接種!$A:$G, K$4, FALSE), 0)</f>
        <v>0</v>
      </c>
      <c r="L42" s="99">
        <f>IFERROR(VLOOKUP($D42, V一般接種!$A:$G, L$4, FALSE), 0)</f>
        <v>57914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348273</v>
      </c>
      <c r="C43" s="50">
        <f t="shared" si="2"/>
        <v>229738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253696</v>
      </c>
      <c r="K43" s="99">
        <f>IFERROR(VLOOKUP($D43, V一般接種!$A:$G, K$4, FALSE), 0)</f>
        <v>0</v>
      </c>
      <c r="L43" s="99">
        <f>IFERROR(VLOOKUP($D43, V一般接種!$A:$G, L$4, FALSE), 0)</f>
        <v>74071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396644</v>
      </c>
      <c r="C44" s="50">
        <f t="shared" si="2"/>
        <v>258809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308481</v>
      </c>
      <c r="K44" s="99">
        <f>IFERROR(VLOOKUP($D44, V一般接種!$A:$G, K$4, FALSE), 0)</f>
        <v>0</v>
      </c>
      <c r="L44" s="99">
        <f>IFERROR(VLOOKUP($D44, V一般接種!$A:$G, L$4, FALSE), 0)</f>
        <v>79106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403245</v>
      </c>
      <c r="C45" s="50">
        <f t="shared" si="2"/>
        <v>138211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321823</v>
      </c>
      <c r="K45" s="99">
        <f>IFERROR(VLOOKUP($D45, V一般接種!$A:$G, K$4, FALSE), 0)</f>
        <v>0</v>
      </c>
      <c r="L45" s="99">
        <f>IFERROR(VLOOKUP($D45, V一般接種!$A:$G, L$4, FALSE), 0)</f>
        <v>29100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380249</v>
      </c>
      <c r="C46" s="50">
        <f t="shared" si="2"/>
        <v>215653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280331</v>
      </c>
      <c r="K46" s="99">
        <f>IFERROR(VLOOKUP($D46, V一般接種!$A:$G, K$4, FALSE), 0)</f>
        <v>0</v>
      </c>
      <c r="L46" s="99">
        <f>IFERROR(VLOOKUP($D46, V一般接種!$A:$G, L$4, FALSE), 0)</f>
        <v>66550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284724</v>
      </c>
      <c r="C47" s="50">
        <f t="shared" si="2"/>
        <v>48317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284724</v>
      </c>
      <c r="K47" s="99">
        <f>IFERROR(VLOOKUP($D47, V一般接種!$A:$G, K$4, FALSE), 0)</f>
        <v>0</v>
      </c>
      <c r="L47" s="99">
        <f>IFERROR(VLOOKUP($D47, V一般接種!$A:$G, L$4, FALSE), 0)</f>
        <v>48317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325355</v>
      </c>
      <c r="C48" s="50">
        <f t="shared" si="2"/>
        <v>25408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325355</v>
      </c>
      <c r="K48" s="99">
        <f>IFERROR(VLOOKUP($D48, V一般接種!$A:$G, K$4, FALSE), 0)</f>
        <v>0</v>
      </c>
      <c r="L48" s="99">
        <f>IFERROR(VLOOKUP($D48, V一般接種!$A:$G, L$4, FALSE), 0)</f>
        <v>25408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584003</v>
      </c>
      <c r="C49" s="50">
        <f t="shared" si="2"/>
        <v>204659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437411</v>
      </c>
      <c r="K49" s="99">
        <f>IFERROR(VLOOKUP($D49, V一般接種!$A:$G, K$4, FALSE), 0)</f>
        <v>9832</v>
      </c>
      <c r="L49" s="99">
        <f>IFERROR(VLOOKUP($D49, V一般接種!$A:$G, L$4, FALSE), 0)</f>
        <v>10830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604043</v>
      </c>
      <c r="C50" s="50">
        <f t="shared" si="2"/>
        <v>63615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506669</v>
      </c>
      <c r="K50" s="99">
        <f>IFERROR(VLOOKUP($D50, V一般接種!$A:$G, K$4, FALSE), 0)</f>
        <v>9784</v>
      </c>
      <c r="L50" s="99">
        <f>IFERROR(VLOOKUP($D50, V一般接種!$A:$G, L$4, FALSE), 0)</f>
        <v>11553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666778</v>
      </c>
      <c r="C51" s="50">
        <f t="shared" si="2"/>
        <v>62292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561882</v>
      </c>
      <c r="K51" s="99">
        <f>IFERROR(VLOOKUP($D51, V一般接種!$A:$G, K$4, FALSE), 0)</f>
        <v>11481</v>
      </c>
      <c r="L51" s="99">
        <f>IFERROR(VLOOKUP($D51, V一般接種!$A:$G, L$4, FALSE), 0)</f>
        <v>13118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636937</v>
      </c>
      <c r="C52" s="50">
        <f t="shared" si="2"/>
        <v>107669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540270</v>
      </c>
      <c r="K52" s="99">
        <f>IFERROR(VLOOKUP($D52, V一般接種!$A:$G, K$4, FALSE), 0)</f>
        <v>12410</v>
      </c>
      <c r="L52" s="99">
        <f>IFERROR(VLOOKUP($D52, V一般接種!$A:$G, L$4, FALSE), 0)</f>
        <v>46777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616454</v>
      </c>
      <c r="C53" s="50">
        <f t="shared" si="2"/>
        <v>124994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514402</v>
      </c>
      <c r="K53" s="99">
        <f>IFERROR(VLOOKUP($D53, V一般接種!$A:$G, K$4, FALSE), 0)</f>
        <v>14311</v>
      </c>
      <c r="L53" s="99">
        <f>IFERROR(VLOOKUP($D53, V一般接種!$A:$G, L$4, FALSE), 0)</f>
        <v>48219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473363</v>
      </c>
      <c r="C54" s="50">
        <f t="shared" si="2"/>
        <v>60518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457847</v>
      </c>
      <c r="K54" s="99">
        <f>IFERROR(VLOOKUP($D54, V一般接種!$A:$G, K$4, FALSE), 0)</f>
        <v>15516</v>
      </c>
      <c r="L54" s="99">
        <f>IFERROR(VLOOKUP($D54, V一般接種!$A:$G, L$4, FALSE), 0)</f>
        <v>60518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461114</v>
      </c>
      <c r="C55" s="50">
        <f t="shared" si="2"/>
        <v>65585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445224</v>
      </c>
      <c r="K55" s="99">
        <f>IFERROR(VLOOKUP($D55, V一般接種!$A:$G, K$4, FALSE), 0)</f>
        <v>15890</v>
      </c>
      <c r="L55" s="99">
        <f>IFERROR(VLOOKUP($D55, V一般接種!$A:$G, L$4, FALSE), 0)</f>
        <v>65585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664729</v>
      </c>
      <c r="C56" s="50">
        <f t="shared" si="2"/>
        <v>237444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514377</v>
      </c>
      <c r="K56" s="99">
        <f>IFERROR(VLOOKUP($D56, V一般接種!$A:$G, K$4, FALSE), 0)</f>
        <v>18347</v>
      </c>
      <c r="L56" s="99">
        <f>IFERROR(VLOOKUP($D56, V一般接種!$A:$G, L$4, FALSE), 0)</f>
        <v>96194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704930</v>
      </c>
      <c r="C57" s="50">
        <f t="shared" si="2"/>
        <v>203824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619375</v>
      </c>
      <c r="K57" s="99">
        <f>IFERROR(VLOOKUP($D57, V一般接種!$A:$G, K$4, FALSE), 0)</f>
        <v>19168</v>
      </c>
      <c r="L57" s="99">
        <f>IFERROR(VLOOKUP($D57, V一般接種!$A:$G, L$4, FALSE), 0)</f>
        <v>111154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729965</v>
      </c>
      <c r="C58" s="50">
        <f t="shared" si="2"/>
        <v>226529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638883</v>
      </c>
      <c r="K58" s="99">
        <f>IFERROR(VLOOKUP($D58, V一般接種!$A:$G, K$4, FALSE), 0)</f>
        <v>19626</v>
      </c>
      <c r="L58" s="99">
        <f>IFERROR(VLOOKUP($D58, V一般接種!$A:$G, L$4, FALSE), 0)</f>
        <v>138859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722094</v>
      </c>
      <c r="C59" s="50">
        <f t="shared" si="2"/>
        <v>219793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642354</v>
      </c>
      <c r="K59" s="99">
        <f>IFERROR(VLOOKUP($D59, V一般接種!$A:$G, K$4, FALSE), 0)</f>
        <v>19974</v>
      </c>
      <c r="L59" s="99">
        <f>IFERROR(VLOOKUP($D59, V一般接種!$A:$G, L$4, FALSE), 0)</f>
        <v>136402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709156</v>
      </c>
      <c r="C60" s="50">
        <f t="shared" si="2"/>
        <v>212153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625388</v>
      </c>
      <c r="K60" s="99">
        <f>IFERROR(VLOOKUP($D60, V一般接種!$A:$G, K$4, FALSE), 0)</f>
        <v>20205</v>
      </c>
      <c r="L60" s="99">
        <f>IFERROR(VLOOKUP($D60, V一般接種!$A:$G, L$4, FALSE), 0)</f>
        <v>116513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612384</v>
      </c>
      <c r="C61" s="50">
        <f t="shared" si="2"/>
        <v>125338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592022</v>
      </c>
      <c r="K61" s="99">
        <f>IFERROR(VLOOKUP($D61, V一般接種!$A:$G, K$4, FALSE), 0)</f>
        <v>20362</v>
      </c>
      <c r="L61" s="99">
        <f>IFERROR(VLOOKUP($D61, V一般接種!$A:$G, L$4, FALSE), 0)</f>
        <v>125338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559977</v>
      </c>
      <c r="C62" s="50">
        <f t="shared" si="2"/>
        <v>178625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537194</v>
      </c>
      <c r="K62" s="99">
        <f>IFERROR(VLOOKUP($D62, V一般接種!$A:$G, K$4, FALSE), 0)</f>
        <v>22783</v>
      </c>
      <c r="L62" s="99">
        <f>IFERROR(VLOOKUP($D62, V一般接種!$A:$G, L$4, FALSE), 0)</f>
        <v>178625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763001</v>
      </c>
      <c r="C63" s="50">
        <f t="shared" si="2"/>
        <v>318440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627394</v>
      </c>
      <c r="K63" s="99">
        <f>IFERROR(VLOOKUP($D63, V一般接種!$A:$G, K$4, FALSE), 0)</f>
        <v>29026</v>
      </c>
      <c r="L63" s="99">
        <f>IFERROR(VLOOKUP($D63, V一般接種!$A:$G, L$4, FALSE), 0)</f>
        <v>185684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784315</v>
      </c>
      <c r="C64" s="50">
        <f t="shared" si="2"/>
        <v>315607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682429</v>
      </c>
      <c r="K64" s="99">
        <f>IFERROR(VLOOKUP($D64, V一般接種!$A:$G, K$4, FALSE), 0)</f>
        <v>29207</v>
      </c>
      <c r="L64" s="99">
        <f>IFERROR(VLOOKUP($D64, V一般接種!$A:$G, L$4, FALSE), 0)</f>
        <v>226364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763673</v>
      </c>
      <c r="C65" s="50">
        <f t="shared" si="2"/>
        <v>378423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667570</v>
      </c>
      <c r="K65" s="99">
        <f>IFERROR(VLOOKUP($D65, V一般接種!$A:$G, K$4, FALSE), 0)</f>
        <v>27362</v>
      </c>
      <c r="L65" s="99">
        <f>IFERROR(VLOOKUP($D65, V一般接種!$A:$G, L$4, FALSE), 0)</f>
        <v>279780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735322</v>
      </c>
      <c r="C66" s="50">
        <f t="shared" si="2"/>
        <v>377961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651967</v>
      </c>
      <c r="K66" s="99">
        <f>IFERROR(VLOOKUP($D66, V一般接種!$A:$G, K$4, FALSE), 0)</f>
        <v>29386</v>
      </c>
      <c r="L66" s="99">
        <f>IFERROR(VLOOKUP($D66, V一般接種!$A:$G, L$4, FALSE), 0)</f>
        <v>295339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743103</v>
      </c>
      <c r="C67" s="50">
        <f t="shared" si="2"/>
        <v>351715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657046</v>
      </c>
      <c r="K67" s="99">
        <f>IFERROR(VLOOKUP($D67, V一般接種!$A:$G, K$4, FALSE), 0)</f>
        <v>29554</v>
      </c>
      <c r="L67" s="99">
        <f>IFERROR(VLOOKUP($D67, V一般接種!$A:$G, L$4, FALSE), 0)</f>
        <v>260235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651083</v>
      </c>
      <c r="C68" s="50">
        <f t="shared" si="2"/>
        <v>271096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617790</v>
      </c>
      <c r="K68" s="99">
        <f>IFERROR(VLOOKUP($D68, V一般接種!$A:$G, K$4, FALSE), 0)</f>
        <v>33293</v>
      </c>
      <c r="L68" s="99">
        <f>IFERROR(VLOOKUP($D68, V一般接種!$A:$G, L$4, FALSE), 0)</f>
        <v>271096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593419</v>
      </c>
      <c r="C69" s="50">
        <f t="shared" si="2"/>
        <v>314699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559323</v>
      </c>
      <c r="K69" s="99">
        <f>IFERROR(VLOOKUP($D69, V一般接種!$A:$G, K$4, FALSE), 0)</f>
        <v>34096</v>
      </c>
      <c r="L69" s="99">
        <f>IFERROR(VLOOKUP($D69, V一般接種!$A:$G, L$4, FALSE), 0)</f>
        <v>314699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683403</v>
      </c>
      <c r="C70" s="50">
        <f t="shared" si="2"/>
        <v>531376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561494</v>
      </c>
      <c r="K70" s="99">
        <f>IFERROR(VLOOKUP($D70, V一般接種!$A:$G, K$4, FALSE), 0)</f>
        <v>30480</v>
      </c>
      <c r="L70" s="99">
        <f>IFERROR(VLOOKUP($D70, V一般接種!$A:$G, L$4, FALSE), 0)</f>
        <v>407840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681138</v>
      </c>
      <c r="C71" s="50">
        <f t="shared" si="2"/>
        <v>544293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607551</v>
      </c>
      <c r="K71" s="99">
        <f>IFERROR(VLOOKUP($D71, V一般接種!$A:$G, K$4, FALSE), 0)</f>
        <v>30172</v>
      </c>
      <c r="L71" s="99">
        <f>IFERROR(VLOOKUP($D71, V一般接種!$A:$G, L$4, FALSE), 0)</f>
        <v>472345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664585</v>
      </c>
      <c r="C72" s="50">
        <f t="shared" ref="C72:C135" si="5">IF($D72="", "", H72+I72+L72+M72+O72-Q72)</f>
        <v>595833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587038</v>
      </c>
      <c r="K72" s="99">
        <f>IFERROR(VLOOKUP($D72, V一般接種!$A:$G, K$4, FALSE), 0)</f>
        <v>30853</v>
      </c>
      <c r="L72" s="99">
        <f>IFERROR(VLOOKUP($D72, V一般接種!$A:$G, L$4, FALSE), 0)</f>
        <v>523792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676639</v>
      </c>
      <c r="C73" s="50">
        <f t="shared" si="5"/>
        <v>588927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593066</v>
      </c>
      <c r="K73" s="99">
        <f>IFERROR(VLOOKUP($D73, V一般接種!$A:$G, K$4, FALSE), 0)</f>
        <v>32036</v>
      </c>
      <c r="L73" s="99">
        <f>IFERROR(VLOOKUP($D73, V一般接種!$A:$G, L$4, FALSE), 0)</f>
        <v>511134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657764</v>
      </c>
      <c r="C74" s="50">
        <f t="shared" si="5"/>
        <v>561767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575841</v>
      </c>
      <c r="K74" s="99">
        <f>IFERROR(VLOOKUP($D74, V一般接種!$A:$G, K$4, FALSE), 0)</f>
        <v>29666</v>
      </c>
      <c r="L74" s="99">
        <f>IFERROR(VLOOKUP($D74, V一般接種!$A:$G, L$4, FALSE), 0)</f>
        <v>488076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646292</v>
      </c>
      <c r="C75" s="50">
        <f t="shared" si="5"/>
        <v>436325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609072</v>
      </c>
      <c r="K75" s="99">
        <f>IFERROR(VLOOKUP($D75, V一般接種!$A:$G, K$4, FALSE), 0)</f>
        <v>37220</v>
      </c>
      <c r="L75" s="99">
        <f>IFERROR(VLOOKUP($D75, V一般接種!$A:$G, L$4, FALSE), 0)</f>
        <v>436325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646916</v>
      </c>
      <c r="C76" s="50">
        <f t="shared" si="5"/>
        <v>435251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606406</v>
      </c>
      <c r="K76" s="99">
        <f>IFERROR(VLOOKUP($D76, V一般接種!$A:$G, K$4, FALSE), 0)</f>
        <v>40510</v>
      </c>
      <c r="L76" s="99">
        <f>IFERROR(VLOOKUP($D76, V一般接種!$A:$G, L$4, FALSE), 0)</f>
        <v>435251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724044</v>
      </c>
      <c r="C77" s="50">
        <f t="shared" si="5"/>
        <v>620613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587662</v>
      </c>
      <c r="K77" s="99">
        <f>IFERROR(VLOOKUP($D77, V一般接種!$A:$G, K$4, FALSE), 0)</f>
        <v>61385</v>
      </c>
      <c r="L77" s="99">
        <f>IFERROR(VLOOKUP($D77, V一般接種!$A:$G, L$4, FALSE), 0)</f>
        <v>493603</v>
      </c>
      <c r="M77" s="99">
        <f>IFERROR(VLOOKUP($D77, V一般接種!$A:$G, M$4, FALSE), 0)</f>
        <v>3227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718869</v>
      </c>
      <c r="C78" s="50">
        <f t="shared" si="5"/>
        <v>646439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607712</v>
      </c>
      <c r="K78" s="99">
        <f>IFERROR(VLOOKUP($D78, V一般接種!$A:$G, K$4, FALSE), 0)</f>
        <v>64738</v>
      </c>
      <c r="L78" s="99">
        <f>IFERROR(VLOOKUP($D78, V一般接種!$A:$G, L$4, FALSE), 0)</f>
        <v>596001</v>
      </c>
      <c r="M78" s="99">
        <f>IFERROR(VLOOKUP($D78, V一般接種!$A:$G, M$4, FALSE), 0)</f>
        <v>2722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728646</v>
      </c>
      <c r="C79" s="50">
        <f t="shared" si="5"/>
        <v>677613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610089</v>
      </c>
      <c r="K79" s="99">
        <f>IFERROR(VLOOKUP($D79, V一般接種!$A:$G, K$4, FALSE), 0)</f>
        <v>66903</v>
      </c>
      <c r="L79" s="99">
        <f>IFERROR(VLOOKUP($D79, V一般接種!$A:$G, L$4, FALSE), 0)</f>
        <v>614408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706407</v>
      </c>
      <c r="C80" s="50">
        <f t="shared" si="5"/>
        <v>684912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596583</v>
      </c>
      <c r="K80" s="99">
        <f>IFERROR(VLOOKUP($D80, V一般接種!$A:$G, K$4, FALSE), 0)</f>
        <v>64442</v>
      </c>
      <c r="L80" s="99">
        <f>IFERROR(VLOOKUP($D80, V一般接種!$A:$G, L$4, FALSE), 0)</f>
        <v>617542</v>
      </c>
      <c r="M80" s="99">
        <f>IFERROR(VLOOKUP($D80, V一般接種!$A:$G, M$4, FALSE), 0)</f>
        <v>3331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697290</v>
      </c>
      <c r="C81" s="50">
        <f t="shared" si="5"/>
        <v>687818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573615</v>
      </c>
      <c r="K81" s="99">
        <f>IFERROR(VLOOKUP($D81, V一般接種!$A:$G, K$4, FALSE), 0)</f>
        <v>70380</v>
      </c>
      <c r="L81" s="99">
        <f>IFERROR(VLOOKUP($D81, V一般接種!$A:$G, L$4, FALSE), 0)</f>
        <v>608934</v>
      </c>
      <c r="M81" s="99">
        <f>IFERROR(VLOOKUP($D81, V一般接種!$A:$G, M$4, FALSE), 0)</f>
        <v>3824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695150</v>
      </c>
      <c r="C82" s="50">
        <f t="shared" si="5"/>
        <v>582562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624495</v>
      </c>
      <c r="K82" s="99">
        <f>IFERROR(VLOOKUP($D82, V一般接種!$A:$G, K$4, FALSE), 0)</f>
        <v>70655</v>
      </c>
      <c r="L82" s="99">
        <f>IFERROR(VLOOKUP($D82, V一般接種!$A:$G, L$4, FALSE), 0)</f>
        <v>578796</v>
      </c>
      <c r="M82" s="99">
        <f>IFERROR(VLOOKUP($D82, V一般接種!$A:$G, M$4, FALSE), 0)</f>
        <v>3766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730076</v>
      </c>
      <c r="C83" s="50">
        <f t="shared" si="5"/>
        <v>537418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658095</v>
      </c>
      <c r="K83" s="99">
        <f>IFERROR(VLOOKUP($D83, V一般接種!$A:$G, K$4, FALSE), 0)</f>
        <v>71981</v>
      </c>
      <c r="L83" s="99">
        <f>IFERROR(VLOOKUP($D83, V一般接種!$A:$G, L$4, FALSE), 0)</f>
        <v>532812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710711</v>
      </c>
      <c r="C84" s="50">
        <f t="shared" si="5"/>
        <v>712056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549784</v>
      </c>
      <c r="K84" s="99">
        <f>IFERROR(VLOOKUP($D84, V一般接種!$A:$G, K$4, FALSE), 0)</f>
        <v>81818</v>
      </c>
      <c r="L84" s="99">
        <f>IFERROR(VLOOKUP($D84, V一般接種!$A:$G, L$4, FALSE), 0)</f>
        <v>612978</v>
      </c>
      <c r="M84" s="99">
        <f>IFERROR(VLOOKUP($D84, V一般接種!$A:$G, M$4, FALSE), 0)</f>
        <v>18532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712914</v>
      </c>
      <c r="C85" s="50">
        <f t="shared" si="5"/>
        <v>744778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588017</v>
      </c>
      <c r="K85" s="99">
        <f>IFERROR(VLOOKUP($D85, V一般接種!$A:$G, K$4, FALSE), 0)</f>
        <v>85461</v>
      </c>
      <c r="L85" s="99">
        <f>IFERROR(VLOOKUP($D85, V一般接種!$A:$G, L$4, FALSE), 0)</f>
        <v>670692</v>
      </c>
      <c r="M85" s="99">
        <f>IFERROR(VLOOKUP($D85, V一般接種!$A:$G, M$4, FALSE), 0)</f>
        <v>19041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739345</v>
      </c>
      <c r="C86" s="50">
        <f t="shared" si="5"/>
        <v>732871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605127</v>
      </c>
      <c r="K86" s="99">
        <f>IFERROR(VLOOKUP($D86, V一般接種!$A:$G, K$4, FALSE), 0)</f>
        <v>102117</v>
      </c>
      <c r="L86" s="99">
        <f>IFERROR(VLOOKUP($D86, V一般接種!$A:$G, L$4, FALSE), 0)</f>
        <v>666778</v>
      </c>
      <c r="M86" s="99">
        <f>IFERROR(VLOOKUP($D86, V一般接種!$A:$G, M$4, FALSE), 0)</f>
        <v>19015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544554</v>
      </c>
      <c r="C87" s="50">
        <f t="shared" si="5"/>
        <v>710814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402788</v>
      </c>
      <c r="K87" s="99">
        <f>IFERROR(VLOOKUP($D87, V一般接種!$A:$G, K$4, FALSE), 0)</f>
        <v>104831</v>
      </c>
      <c r="L87" s="99">
        <f>IFERROR(VLOOKUP($D87, V一般接種!$A:$G, L$4, FALSE), 0)</f>
        <v>633358</v>
      </c>
      <c r="M87" s="99">
        <f>IFERROR(VLOOKUP($D87, V一般接種!$A:$G, M$4, FALSE), 0)</f>
        <v>19594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485372</v>
      </c>
      <c r="C88" s="50">
        <f t="shared" si="5"/>
        <v>719242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343832</v>
      </c>
      <c r="K88" s="99">
        <f>IFERROR(VLOOKUP($D88, V一般接種!$A:$G, K$4, FALSE), 0)</f>
        <v>115156</v>
      </c>
      <c r="L88" s="99">
        <f>IFERROR(VLOOKUP($D88, V一般接種!$A:$G, L$4, FALSE), 0)</f>
        <v>644328</v>
      </c>
      <c r="M88" s="99">
        <f>IFERROR(VLOOKUP($D88, V一般接種!$A:$G, M$4, FALSE), 0)</f>
        <v>19474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772620</v>
      </c>
      <c r="C89" s="50">
        <f t="shared" si="5"/>
        <v>618142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660416</v>
      </c>
      <c r="K89" s="99">
        <f>IFERROR(VLOOKUP($D89, V一般接種!$A:$G, K$4, FALSE), 0)</f>
        <v>112204</v>
      </c>
      <c r="L89" s="99">
        <f>IFERROR(VLOOKUP($D89, V一般接種!$A:$G, L$4, FALSE), 0)</f>
        <v>598243</v>
      </c>
      <c r="M89" s="99">
        <f>IFERROR(VLOOKUP($D89, V一般接種!$A:$G, M$4, FALSE), 0)</f>
        <v>19899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759501</v>
      </c>
      <c r="C90" s="50">
        <f t="shared" si="5"/>
        <v>555544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664742</v>
      </c>
      <c r="K90" s="99">
        <f>IFERROR(VLOOKUP($D90, V一般接種!$A:$G, K$4, FALSE), 0)</f>
        <v>94759</v>
      </c>
      <c r="L90" s="99">
        <f>IFERROR(VLOOKUP($D90, V一般接種!$A:$G, L$4, FALSE), 0)</f>
        <v>533218</v>
      </c>
      <c r="M90" s="99">
        <f>IFERROR(VLOOKUP($D90, V一般接種!$A:$G, M$4, FALSE), 0)</f>
        <v>22326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851620</v>
      </c>
      <c r="C91" s="50">
        <f t="shared" si="5"/>
        <v>667735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658833</v>
      </c>
      <c r="K91" s="99">
        <f>IFERROR(VLOOKUP($D91, V一般接種!$A:$G, K$4, FALSE), 0)</f>
        <v>129109</v>
      </c>
      <c r="L91" s="99">
        <f>IFERROR(VLOOKUP($D91, V一般接種!$A:$G, L$4, FALSE), 0)</f>
        <v>557955</v>
      </c>
      <c r="M91" s="99">
        <f>IFERROR(VLOOKUP($D91, V一般接種!$A:$G, M$4, FALSE), 0)</f>
        <v>28369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875004</v>
      </c>
      <c r="C92" s="50">
        <f t="shared" si="5"/>
        <v>680515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697016</v>
      </c>
      <c r="K92" s="99">
        <f>IFERROR(VLOOKUP($D92, V一般接種!$A:$G, K$4, FALSE), 0)</f>
        <v>131397</v>
      </c>
      <c r="L92" s="99">
        <f>IFERROR(VLOOKUP($D92, V一般接種!$A:$G, L$4, FALSE), 0)</f>
        <v>598795</v>
      </c>
      <c r="M92" s="99">
        <f>IFERROR(VLOOKUP($D92, V一般接種!$A:$G, M$4, FALSE), 0)</f>
        <v>28546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893337</v>
      </c>
      <c r="C93" s="50">
        <f t="shared" si="5"/>
        <v>653138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727965</v>
      </c>
      <c r="K93" s="99">
        <f>IFERROR(VLOOKUP($D93, V一般接種!$A:$G, K$4, FALSE), 0)</f>
        <v>134407</v>
      </c>
      <c r="L93" s="99">
        <f>IFERROR(VLOOKUP($D93, V一般接種!$A:$G, L$4, FALSE), 0)</f>
        <v>580777</v>
      </c>
      <c r="M93" s="99">
        <f>IFERROR(VLOOKUP($D93, V一般接種!$A:$G, M$4, FALSE), 0)</f>
        <v>26673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877614</v>
      </c>
      <c r="C94" s="50">
        <f t="shared" si="5"/>
        <v>653023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701809</v>
      </c>
      <c r="K94" s="99">
        <f>IFERROR(VLOOKUP($D94, V一般接種!$A:$G, K$4, FALSE), 0)</f>
        <v>139069</v>
      </c>
      <c r="L94" s="99">
        <f>IFERROR(VLOOKUP($D94, V一般接種!$A:$G, L$4, FALSE), 0)</f>
        <v>578013</v>
      </c>
      <c r="M94" s="99">
        <f>IFERROR(VLOOKUP($D94, V一般接種!$A:$G, M$4, FALSE), 0)</f>
        <v>28406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876127</v>
      </c>
      <c r="C95" s="50">
        <f t="shared" si="5"/>
        <v>649196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697143</v>
      </c>
      <c r="K95" s="99">
        <f>IFERROR(VLOOKUP($D95, V一般接種!$A:$G, K$4, FALSE), 0)</f>
        <v>147025</v>
      </c>
      <c r="L95" s="99">
        <f>IFERROR(VLOOKUP($D95, V一般接種!$A:$G, L$4, FALSE), 0)</f>
        <v>574030</v>
      </c>
      <c r="M95" s="99">
        <f>IFERROR(VLOOKUP($D95, V一般接種!$A:$G, M$4, FALSE), 0)</f>
        <v>28813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890337</v>
      </c>
      <c r="C96" s="50">
        <f t="shared" si="5"/>
        <v>634064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747031</v>
      </c>
      <c r="K96" s="99">
        <f>IFERROR(VLOOKUP($D96, V一般接種!$A:$G, K$4, FALSE), 0)</f>
        <v>143306</v>
      </c>
      <c r="L96" s="99">
        <f>IFERROR(VLOOKUP($D96, V一般接種!$A:$G, L$4, FALSE), 0)</f>
        <v>601564</v>
      </c>
      <c r="M96" s="99">
        <f>IFERROR(VLOOKUP($D96, V一般接種!$A:$G, M$4, FALSE), 0)</f>
        <v>32500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666670</v>
      </c>
      <c r="C97" s="50">
        <f t="shared" si="5"/>
        <v>645426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553616</v>
      </c>
      <c r="K97" s="99">
        <f>IFERROR(VLOOKUP($D97, V一般接種!$A:$G, K$4, FALSE), 0)</f>
        <v>113054</v>
      </c>
      <c r="L97" s="99">
        <f>IFERROR(VLOOKUP($D97, V一般接種!$A:$G, L$4, FALSE), 0)</f>
        <v>612409</v>
      </c>
      <c r="M97" s="99">
        <f>IFERROR(VLOOKUP($D97, V一般接種!$A:$G, M$4, FALSE), 0)</f>
        <v>33017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736659</v>
      </c>
      <c r="C98" s="50">
        <f t="shared" si="5"/>
        <v>696130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558242</v>
      </c>
      <c r="K98" s="99">
        <f>IFERROR(VLOOKUP($D98, V一般接種!$A:$G, K$4, FALSE), 0)</f>
        <v>108702</v>
      </c>
      <c r="L98" s="99">
        <f>IFERROR(VLOOKUP($D98, V一般接種!$A:$G, L$4, FALSE), 0)</f>
        <v>592835</v>
      </c>
      <c r="M98" s="99">
        <f>IFERROR(VLOOKUP($D98, V一般接種!$A:$G, M$4, FALSE), 0)</f>
        <v>31426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755377</v>
      </c>
      <c r="C99" s="50">
        <f t="shared" si="5"/>
        <v>679726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591946</v>
      </c>
      <c r="K99" s="99">
        <f>IFERROR(VLOOKUP($D99, V一般接種!$A:$G, K$4, FALSE), 0)</f>
        <v>128325</v>
      </c>
      <c r="L99" s="99">
        <f>IFERROR(VLOOKUP($D99, V一般接種!$A:$G, L$4, FALSE), 0)</f>
        <v>609406</v>
      </c>
      <c r="M99" s="99">
        <f>IFERROR(VLOOKUP($D99, V一般接種!$A:$G, M$4, FALSE), 0)</f>
        <v>31981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735797</v>
      </c>
      <c r="C100" s="50">
        <f t="shared" si="5"/>
        <v>686994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590792</v>
      </c>
      <c r="K100" s="99">
        <f>IFERROR(VLOOKUP($D100, V一般接種!$A:$G, K$4, FALSE), 0)</f>
        <v>122651</v>
      </c>
      <c r="L100" s="99">
        <f>IFERROR(VLOOKUP($D100, V一般接種!$A:$G, L$4, FALSE), 0)</f>
        <v>614156</v>
      </c>
      <c r="M100" s="99">
        <f>IFERROR(VLOOKUP($D100, V一般接種!$A:$G, M$4, FALSE), 0)</f>
        <v>33035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718446</v>
      </c>
      <c r="C101" s="50">
        <f t="shared" si="5"/>
        <v>661163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575861</v>
      </c>
      <c r="K101" s="99">
        <f>IFERROR(VLOOKUP($D101, V一般接種!$A:$G, K$4, FALSE), 0)</f>
        <v>117489</v>
      </c>
      <c r="L101" s="99">
        <f>IFERROR(VLOOKUP($D101, V一般接種!$A:$G, L$4, FALSE), 0)</f>
        <v>595457</v>
      </c>
      <c r="M101" s="99">
        <f>IFERROR(VLOOKUP($D101, V一般接種!$A:$G, M$4, FALSE), 0)</f>
        <v>32515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746133</v>
      </c>
      <c r="C102" s="50">
        <f t="shared" si="5"/>
        <v>649295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596731</v>
      </c>
      <c r="K102" s="99">
        <f>IFERROR(VLOOKUP($D102, V一般接種!$A:$G, K$4, FALSE), 0)</f>
        <v>121134</v>
      </c>
      <c r="L102" s="99">
        <f>IFERROR(VLOOKUP($D102, V一般接種!$A:$G, L$4, FALSE), 0)</f>
        <v>581229</v>
      </c>
      <c r="M102" s="99">
        <f>IFERROR(VLOOKUP($D102, V一般接種!$A:$G, M$4, FALSE), 0)</f>
        <v>30880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724182</v>
      </c>
      <c r="C103" s="50">
        <f t="shared" si="5"/>
        <v>660832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613570</v>
      </c>
      <c r="K103" s="99">
        <f>IFERROR(VLOOKUP($D103, V一般接種!$A:$G, K$4, FALSE), 0)</f>
        <v>110612</v>
      </c>
      <c r="L103" s="99">
        <f>IFERROR(VLOOKUP($D103, V一般接種!$A:$G, L$4, FALSE), 0)</f>
        <v>623868</v>
      </c>
      <c r="M103" s="99">
        <f>IFERROR(VLOOKUP($D103, V一般接種!$A:$G, M$4, FALSE), 0)</f>
        <v>36964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544326</v>
      </c>
      <c r="C104" s="50">
        <f t="shared" si="5"/>
        <v>682609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451185</v>
      </c>
      <c r="K104" s="99">
        <f>IFERROR(VLOOKUP($D104, V一般接種!$A:$G, K$4, FALSE), 0)</f>
        <v>93141</v>
      </c>
      <c r="L104" s="99">
        <f>IFERROR(VLOOKUP($D104, V一般接種!$A:$G, L$4, FALSE), 0)</f>
        <v>643945</v>
      </c>
      <c r="M104" s="99">
        <f>IFERROR(VLOOKUP($D104, V一般接種!$A:$G, M$4, FALSE), 0)</f>
        <v>38664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422669</v>
      </c>
      <c r="C105" s="50">
        <f t="shared" si="5"/>
        <v>673074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267232</v>
      </c>
      <c r="K105" s="99">
        <f>IFERROR(VLOOKUP($D105, V一般接種!$A:$G, K$4, FALSE), 0)</f>
        <v>111240</v>
      </c>
      <c r="L105" s="99">
        <f>IFERROR(VLOOKUP($D105, V一般接種!$A:$G, L$4, FALSE), 0)</f>
        <v>552941</v>
      </c>
      <c r="M105" s="99">
        <f>IFERROR(VLOOKUP($D105, V一般接種!$A:$G, M$4, FALSE), 0)</f>
        <v>52162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672621</v>
      </c>
      <c r="C106" s="50">
        <f t="shared" si="5"/>
        <v>690728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517824</v>
      </c>
      <c r="K106" s="99">
        <f>IFERROR(VLOOKUP($D106, V一般接種!$A:$G, K$4, FALSE), 0)</f>
        <v>114266</v>
      </c>
      <c r="L106" s="99">
        <f>IFERROR(VLOOKUP($D106, V一般接種!$A:$G, L$4, FALSE), 0)</f>
        <v>599154</v>
      </c>
      <c r="M106" s="99">
        <f>IFERROR(VLOOKUP($D106, V一般接種!$A:$G, M$4, FALSE), 0)</f>
        <v>58534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604319</v>
      </c>
      <c r="C107" s="50">
        <f t="shared" si="5"/>
        <v>735897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479264</v>
      </c>
      <c r="K107" s="99">
        <f>IFERROR(VLOOKUP($D107, V一般接種!$A:$G, K$4, FALSE), 0)</f>
        <v>121065</v>
      </c>
      <c r="L107" s="99">
        <f>IFERROR(VLOOKUP($D107, V一般接種!$A:$G, L$4, FALSE), 0)</f>
        <v>633677</v>
      </c>
      <c r="M107" s="99">
        <f>IFERROR(VLOOKUP($D107, V一般接種!$A:$G, M$4, FALSE), 0)</f>
        <v>59344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260066</v>
      </c>
      <c r="C108" s="50">
        <f t="shared" si="5"/>
        <v>315202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181956</v>
      </c>
      <c r="K108" s="99">
        <f>IFERROR(VLOOKUP($D108, V一般接種!$A:$G, K$4, FALSE), 0)</f>
        <v>78110</v>
      </c>
      <c r="L108" s="99">
        <f>IFERROR(VLOOKUP($D108, V一般接種!$A:$G, L$4, FALSE), 0)</f>
        <v>268725</v>
      </c>
      <c r="M108" s="99">
        <f>IFERROR(VLOOKUP($D108, V一般接種!$A:$G, M$4, FALSE), 0)</f>
        <v>46477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198396</v>
      </c>
      <c r="C109" s="50">
        <f t="shared" si="5"/>
        <v>239934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124400</v>
      </c>
      <c r="K109" s="99">
        <f>IFERROR(VLOOKUP($D109, V一般接種!$A:$G, K$4, FALSE), 0)</f>
        <v>73996</v>
      </c>
      <c r="L109" s="99">
        <f>IFERROR(VLOOKUP($D109, V一般接種!$A:$G, L$4, FALSE), 0)</f>
        <v>190224</v>
      </c>
      <c r="M109" s="99">
        <f>IFERROR(VLOOKUP($D109, V一般接種!$A:$G, M$4, FALSE), 0)</f>
        <v>49710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395797</v>
      </c>
      <c r="C110" s="50">
        <f t="shared" si="5"/>
        <v>783655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294677</v>
      </c>
      <c r="K110" s="99">
        <f>IFERROR(VLOOKUP($D110, V一般接種!$A:$G, K$4, FALSE), 0)</f>
        <v>101120</v>
      </c>
      <c r="L110" s="99">
        <f>IFERROR(VLOOKUP($D110, V一般接種!$A:$G, L$4, FALSE), 0)</f>
        <v>717696</v>
      </c>
      <c r="M110" s="99">
        <f>IFERROR(VLOOKUP($D110, V一般接種!$A:$G, M$4, FALSE), 0)</f>
        <v>65959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360882</v>
      </c>
      <c r="C111" s="50">
        <f t="shared" si="5"/>
        <v>732993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265125</v>
      </c>
      <c r="K111" s="99">
        <f>IFERROR(VLOOKUP($D111, V一般接種!$A:$G, K$4, FALSE), 0)</f>
        <v>95757</v>
      </c>
      <c r="L111" s="99">
        <f>IFERROR(VLOOKUP($D111, V一般接種!$A:$G, L$4, FALSE), 0)</f>
        <v>666492</v>
      </c>
      <c r="M111" s="99">
        <f>IFERROR(VLOOKUP($D111, V一般接種!$A:$G, M$4, FALSE), 0)</f>
        <v>66501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480286</v>
      </c>
      <c r="C112" s="50">
        <f t="shared" si="5"/>
        <v>842654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357360</v>
      </c>
      <c r="K112" s="99">
        <f>IFERROR(VLOOKUP($D112, V一般接種!$A:$G, K$4, FALSE), 0)</f>
        <v>96696</v>
      </c>
      <c r="L112" s="99">
        <f>IFERROR(VLOOKUP($D112, V一般接種!$A:$G, L$4, FALSE), 0)</f>
        <v>709077</v>
      </c>
      <c r="M112" s="99">
        <f>IFERROR(VLOOKUP($D112, V一般接種!$A:$G, M$4, FALSE), 0)</f>
        <v>90662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526520</v>
      </c>
      <c r="C113" s="50">
        <f t="shared" si="5"/>
        <v>839343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423527</v>
      </c>
      <c r="K113" s="99">
        <f>IFERROR(VLOOKUP($D113, V一般接種!$A:$G, K$4, FALSE), 0)</f>
        <v>86470</v>
      </c>
      <c r="L113" s="99">
        <f>IFERROR(VLOOKUP($D113, V一般接種!$A:$G, L$4, FALSE), 0)</f>
        <v>721992</v>
      </c>
      <c r="M113" s="99">
        <f>IFERROR(VLOOKUP($D113, V一般接種!$A:$G, M$4, FALSE), 0)</f>
        <v>91153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521706</v>
      </c>
      <c r="C114" s="50">
        <f t="shared" si="5"/>
        <v>856292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417533</v>
      </c>
      <c r="K114" s="99">
        <f>IFERROR(VLOOKUP($D114, V一般接種!$A:$G, K$4, FALSE), 0)</f>
        <v>92373</v>
      </c>
      <c r="L114" s="99">
        <f>IFERROR(VLOOKUP($D114, V一般接種!$A:$G, L$4, FALSE), 0)</f>
        <v>736868</v>
      </c>
      <c r="M114" s="99">
        <f>IFERROR(VLOOKUP($D114, V一般接種!$A:$G, M$4, FALSE), 0)</f>
        <v>100977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520335</v>
      </c>
      <c r="C115" s="50">
        <f t="shared" si="5"/>
        <v>841601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413816</v>
      </c>
      <c r="K115" s="99">
        <f>IFERROR(VLOOKUP($D115, V一般接種!$A:$G, K$4, FALSE), 0)</f>
        <v>97422</v>
      </c>
      <c r="L115" s="99">
        <f>IFERROR(VLOOKUP($D115, V一般接種!$A:$G, L$4, FALSE), 0)</f>
        <v>719779</v>
      </c>
      <c r="M115" s="99">
        <f>IFERROR(VLOOKUP($D115, V一般接種!$A:$G, M$4, FALSE), 0)</f>
        <v>100547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547049</v>
      </c>
      <c r="C116" s="50">
        <f t="shared" si="5"/>
        <v>856260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442338</v>
      </c>
      <c r="K116" s="99">
        <f>IFERROR(VLOOKUP($D116, V一般接種!$A:$G, K$4, FALSE), 0)</f>
        <v>93251</v>
      </c>
      <c r="L116" s="99">
        <f>IFERROR(VLOOKUP($D116, V一般接種!$A:$G, L$4, FALSE), 0)</f>
        <v>715649</v>
      </c>
      <c r="M116" s="99">
        <f>IFERROR(VLOOKUP($D116, V一般接種!$A:$G, M$4, FALSE), 0)</f>
        <v>111483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576217</v>
      </c>
      <c r="C117" s="50">
        <f t="shared" si="5"/>
        <v>872522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484093</v>
      </c>
      <c r="K117" s="99">
        <f>IFERROR(VLOOKUP($D117, V一般接種!$A:$G, K$4, FALSE), 0)</f>
        <v>92124</v>
      </c>
      <c r="L117" s="99">
        <f>IFERROR(VLOOKUP($D117, V一般接種!$A:$G, L$4, FALSE), 0)</f>
        <v>767265</v>
      </c>
      <c r="M117" s="99">
        <f>IFERROR(VLOOKUP($D117, V一般接種!$A:$G, M$4, FALSE), 0)</f>
        <v>105257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409767</v>
      </c>
      <c r="C118" s="50">
        <f t="shared" si="5"/>
        <v>1128485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419074</v>
      </c>
      <c r="K118" s="99">
        <f>IFERROR(VLOOKUP($D118, V一般接種!$A:$G, K$4, FALSE), 0)</f>
        <v>88348</v>
      </c>
      <c r="L118" s="99">
        <f>IFERROR(VLOOKUP($D118, V一般接種!$A:$G, L$4, FALSE), 0)</f>
        <v>519934</v>
      </c>
      <c r="M118" s="99">
        <f>IFERROR(VLOOKUP($D118, V一般接種!$A:$G, M$4, FALSE), 0)</f>
        <v>82136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494199</v>
      </c>
      <c r="C119" s="50">
        <f t="shared" si="5"/>
        <v>634307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412684</v>
      </c>
      <c r="K119" s="99">
        <f>IFERROR(VLOOKUP($D119, V一般接種!$A:$G, K$4, FALSE), 0)</f>
        <v>81515</v>
      </c>
      <c r="L119" s="99">
        <f>IFERROR(VLOOKUP($D119, V一般接種!$A:$G, L$4, FALSE), 0)</f>
        <v>532822</v>
      </c>
      <c r="M119" s="99">
        <f>IFERROR(VLOOKUP($D119, V一般接種!$A:$G, M$4, FALSE), 0)</f>
        <v>101485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511927</v>
      </c>
      <c r="C120" s="50">
        <f t="shared" si="5"/>
        <v>664971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430959</v>
      </c>
      <c r="K120" s="99">
        <f>IFERROR(VLOOKUP($D120, V一般接種!$A:$G, K$4, FALSE), 0)</f>
        <v>80968</v>
      </c>
      <c r="L120" s="99">
        <f>IFERROR(VLOOKUP($D120, V一般接種!$A:$G, L$4, FALSE), 0)</f>
        <v>562614</v>
      </c>
      <c r="M120" s="99">
        <f>IFERROR(VLOOKUP($D120, V一般接種!$A:$G, M$4, FALSE), 0)</f>
        <v>102357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505847</v>
      </c>
      <c r="C121" s="50">
        <f t="shared" si="5"/>
        <v>662521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427300</v>
      </c>
      <c r="K121" s="99">
        <f>IFERROR(VLOOKUP($D121, V一般接種!$A:$G, K$4, FALSE), 0)</f>
        <v>78547</v>
      </c>
      <c r="L121" s="99">
        <f>IFERROR(VLOOKUP($D121, V一般接種!$A:$G, L$4, FALSE), 0)</f>
        <v>556515</v>
      </c>
      <c r="M121" s="99">
        <f>IFERROR(VLOOKUP($D121, V一般接種!$A:$G, M$4, FALSE), 0)</f>
        <v>106006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497835</v>
      </c>
      <c r="C122" s="50">
        <f t="shared" si="5"/>
        <v>653440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414707</v>
      </c>
      <c r="K122" s="99">
        <f>IFERROR(VLOOKUP($D122, V一般接種!$A:$G, K$4, FALSE), 0)</f>
        <v>83128</v>
      </c>
      <c r="L122" s="99">
        <f>IFERROR(VLOOKUP($D122, V一般接種!$A:$G, L$4, FALSE), 0)</f>
        <v>544358</v>
      </c>
      <c r="M122" s="99">
        <f>IFERROR(VLOOKUP($D122, V一般接種!$A:$G, M$4, FALSE), 0)</f>
        <v>109082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508723</v>
      </c>
      <c r="C123" s="50">
        <f t="shared" si="5"/>
        <v>683543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434183</v>
      </c>
      <c r="K123" s="99">
        <f>IFERROR(VLOOKUP($D123, V一般接種!$A:$G, K$4, FALSE), 0)</f>
        <v>74540</v>
      </c>
      <c r="L123" s="99">
        <f>IFERROR(VLOOKUP($D123, V一般接種!$A:$G, L$4, FALSE), 0)</f>
        <v>567215</v>
      </c>
      <c r="M123" s="99">
        <f>IFERROR(VLOOKUP($D123, V一般接種!$A:$G, M$4, FALSE), 0)</f>
        <v>116328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640174</v>
      </c>
      <c r="C124" s="50">
        <f t="shared" si="5"/>
        <v>698683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548561</v>
      </c>
      <c r="K124" s="99">
        <f>IFERROR(VLOOKUP($D124, V一般接種!$A:$G, K$4, FALSE), 0)</f>
        <v>91613</v>
      </c>
      <c r="L124" s="99">
        <f>IFERROR(VLOOKUP($D124, V一般接種!$A:$G, L$4, FALSE), 0)</f>
        <v>589167</v>
      </c>
      <c r="M124" s="99">
        <f>IFERROR(VLOOKUP($D124, V一般接種!$A:$G, M$4, FALSE), 0)</f>
        <v>109516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-3926216</v>
      </c>
      <c r="C125" s="50">
        <f t="shared" si="5"/>
        <v>-239479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473461</v>
      </c>
      <c r="K125" s="99">
        <f>IFERROR(VLOOKUP($D125, V一般接種!$A:$G, K$4, FALSE), 0)</f>
        <v>95364</v>
      </c>
      <c r="L125" s="99">
        <f>IFERROR(VLOOKUP($D125, V一般接種!$A:$G, L$4, FALSE), 0)</f>
        <v>420939</v>
      </c>
      <c r="M125" s="99">
        <f>IFERROR(VLOOKUP($D125, V一般接種!$A:$G, M$4, FALSE), 0)</f>
        <v>91800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148860</v>
      </c>
      <c r="C126" s="50">
        <f t="shared" si="5"/>
        <v>142439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96786</v>
      </c>
      <c r="K126" s="99">
        <f>IFERROR(VLOOKUP($D126, V一般接種!$A:$G, K$4, FALSE), 0)</f>
        <v>52074</v>
      </c>
      <c r="L126" s="99">
        <f>IFERROR(VLOOKUP($D126, V一般接種!$A:$G, L$4, FALSE), 0)</f>
        <v>93470</v>
      </c>
      <c r="M126" s="99">
        <f>IFERROR(VLOOKUP($D126, V一般接種!$A:$G, M$4, FALSE), 0)</f>
        <v>48969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422664</v>
      </c>
      <c r="C127" s="50">
        <f t="shared" si="5"/>
        <v>614345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355504</v>
      </c>
      <c r="K127" s="99">
        <f>IFERROR(VLOOKUP($D127, V一般接種!$A:$G, K$4, FALSE), 0)</f>
        <v>67160</v>
      </c>
      <c r="L127" s="99">
        <f>IFERROR(VLOOKUP($D127, V一般接種!$A:$G, L$4, FALSE), 0)</f>
        <v>515414</v>
      </c>
      <c r="M127" s="99">
        <f>IFERROR(VLOOKUP($D127, V一般接種!$A:$G, M$4, FALSE), 0)</f>
        <v>98931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432822</v>
      </c>
      <c r="C128" s="50">
        <f t="shared" si="5"/>
        <v>536411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366759</v>
      </c>
      <c r="K128" s="99">
        <f>IFERROR(VLOOKUP($D128, V一般接種!$A:$G, K$4, FALSE), 0)</f>
        <v>66063</v>
      </c>
      <c r="L128" s="99">
        <f>IFERROR(VLOOKUP($D128, V一般接種!$A:$G, L$4, FALSE), 0)</f>
        <v>445829</v>
      </c>
      <c r="M128" s="99">
        <f>IFERROR(VLOOKUP($D128, V一般接種!$A:$G, M$4, FALSE), 0)</f>
        <v>90582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423587</v>
      </c>
      <c r="C129" s="50">
        <f t="shared" si="5"/>
        <v>284002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357095</v>
      </c>
      <c r="K129" s="99">
        <f>IFERROR(VLOOKUP($D129, V一般接種!$A:$G, K$4, FALSE), 0)</f>
        <v>66492</v>
      </c>
      <c r="L129" s="99">
        <f>IFERROR(VLOOKUP($D129, V一般接種!$A:$G, L$4, FALSE), 0)</f>
        <v>204588</v>
      </c>
      <c r="M129" s="99">
        <f>IFERROR(VLOOKUP($D129, V一般接種!$A:$G, M$4, FALSE), 0)</f>
        <v>79414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291659</v>
      </c>
      <c r="C130" s="50">
        <f t="shared" si="5"/>
        <v>191771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233092</v>
      </c>
      <c r="K130" s="99">
        <f>IFERROR(VLOOKUP($D130, V一般接種!$A:$G, K$4, FALSE), 0)</f>
        <v>58567</v>
      </c>
      <c r="L130" s="99">
        <f>IFERROR(VLOOKUP($D130, V一般接種!$A:$G, L$4, FALSE), 0)</f>
        <v>120248</v>
      </c>
      <c r="M130" s="99">
        <f>IFERROR(VLOOKUP($D130, V一般接種!$A:$G, M$4, FALSE), 0)</f>
        <v>71523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312295</v>
      </c>
      <c r="C131" s="50">
        <f t="shared" si="5"/>
        <v>297513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240556</v>
      </c>
      <c r="K131" s="99">
        <f>IFERROR(VLOOKUP($D131, V一般接種!$A:$G, K$4, FALSE), 0)</f>
        <v>71739</v>
      </c>
      <c r="L131" s="99">
        <f>IFERROR(VLOOKUP($D131, V一般接種!$A:$G, L$4, FALSE), 0)</f>
        <v>225038</v>
      </c>
      <c r="M131" s="99">
        <f>IFERROR(VLOOKUP($D131, V一般接種!$A:$G, M$4, FALSE), 0)</f>
        <v>72475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-1018903</v>
      </c>
      <c r="C132" s="50">
        <f t="shared" si="5"/>
        <v>510773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253851</v>
      </c>
      <c r="K132" s="99">
        <f>IFERROR(VLOOKUP($D132, V一般接種!$A:$G, K$4, FALSE), 0)</f>
        <v>70945</v>
      </c>
      <c r="L132" s="99">
        <f>IFERROR(VLOOKUP($D132, V一般接種!$A:$G, L$4, FALSE), 0)</f>
        <v>221374</v>
      </c>
      <c r="M132" s="99">
        <f>IFERROR(VLOOKUP($D132, V一般接種!$A:$G, M$4, FALSE), 0)</f>
        <v>63691</v>
      </c>
      <c r="N132" s="99">
        <f>SUMIF(V職域接種!$C:$C, 'Conv-vaccine'!$D132, V職域接種!F:F)</f>
        <v>6761659</v>
      </c>
      <c r="O132" s="99">
        <f>SUMIF(V職域接種!$C:$C, 'Conv-vaccine'!$D132, V職域接種!G:G)</f>
        <v>3818043</v>
      </c>
      <c r="P132" s="99">
        <f>SUMIF(V重複!$C:$C, 'Conv-vaccine'!$D132, V重複!F:F)</f>
        <v>8105358</v>
      </c>
      <c r="Q132" s="99">
        <f>SUMIF(V重複!$C:$C, 'Conv-vaccine'!$D132, V重複!G:G)</f>
        <v>3592335</v>
      </c>
    </row>
    <row r="133" spans="1:17" x14ac:dyDescent="0.55000000000000004">
      <c r="A133" s="96">
        <f t="shared" si="3"/>
        <v>44424</v>
      </c>
      <c r="B133" s="50">
        <f t="shared" si="4"/>
        <v>342205</v>
      </c>
      <c r="C133" s="50">
        <f t="shared" si="5"/>
        <v>361261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285719</v>
      </c>
      <c r="K133" s="99">
        <f>IFERROR(VLOOKUP($D133, V一般接種!$A:$G, K$4, FALSE), 0)</f>
        <v>56486</v>
      </c>
      <c r="L133" s="99">
        <f>IFERROR(VLOOKUP($D133, V一般接種!$A:$G, L$4, FALSE), 0)</f>
        <v>287911</v>
      </c>
      <c r="M133" s="99">
        <f>IFERROR(VLOOKUP($D133, V一般接種!$A:$G, M$4, FALSE), 0)</f>
        <v>73350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406381</v>
      </c>
      <c r="C134" s="50">
        <f t="shared" si="5"/>
        <v>415556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348402</v>
      </c>
      <c r="K134" s="99">
        <f>IFERROR(VLOOKUP($D134, V一般接種!$A:$G, K$4, FALSE), 0)</f>
        <v>57979</v>
      </c>
      <c r="L134" s="99">
        <f>IFERROR(VLOOKUP($D134, V一般接種!$A:$G, L$4, FALSE), 0)</f>
        <v>337848</v>
      </c>
      <c r="M134" s="99">
        <f>IFERROR(VLOOKUP($D134, V一般接種!$A:$G, M$4, FALSE), 0)</f>
        <v>77708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385888</v>
      </c>
      <c r="C135" s="50">
        <f t="shared" si="5"/>
        <v>367418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331990</v>
      </c>
      <c r="K135" s="99">
        <f>IFERROR(VLOOKUP($D135, V一般接種!$A:$G, K$4, FALSE), 0)</f>
        <v>53898</v>
      </c>
      <c r="L135" s="99">
        <f>IFERROR(VLOOKUP($D135, V一般接種!$A:$G, L$4, FALSE), 0)</f>
        <v>300980</v>
      </c>
      <c r="M135" s="99">
        <f>IFERROR(VLOOKUP($D135, V一般接種!$A:$G, M$4, FALSE), 0)</f>
        <v>66438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293735</v>
      </c>
      <c r="C136" s="50">
        <f t="shared" ref="C136:C199" si="8">IF($D136="", "", H136+I136+L136+M136+O136-Q136)</f>
        <v>273275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240841</v>
      </c>
      <c r="K136" s="99">
        <f>IFERROR(VLOOKUP($D136, V一般接種!$A:$G, K$4, FALSE), 0)</f>
        <v>52894</v>
      </c>
      <c r="L136" s="99">
        <f>IFERROR(VLOOKUP($D136, V一般接種!$A:$G, L$4, FALSE), 0)</f>
        <v>229147</v>
      </c>
      <c r="M136" s="99">
        <f>IFERROR(VLOOKUP($D136, V一般接種!$A:$G, M$4, FALSE), 0)</f>
        <v>44128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9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TEXT(MAX(A3:A136)+1,"m月d日") &amp; "公表時点）"</f>
        <v>（8月20日公表時点）</v>
      </c>
    </row>
    <row r="3" spans="1:11" x14ac:dyDescent="0.55000000000000004">
      <c r="A3" s="133" t="s">
        <v>323</v>
      </c>
      <c r="B3" s="133" t="s">
        <v>297</v>
      </c>
      <c r="C3" s="133" t="s">
        <v>298</v>
      </c>
      <c r="D3" s="132" t="s">
        <v>324</v>
      </c>
      <c r="E3" s="132"/>
      <c r="F3" s="132"/>
      <c r="G3" s="132"/>
      <c r="H3" s="132" t="s">
        <v>325</v>
      </c>
      <c r="I3" s="132"/>
      <c r="J3" s="132"/>
      <c r="K3" s="132"/>
    </row>
    <row r="4" spans="1:11" x14ac:dyDescent="0.55000000000000004">
      <c r="A4" s="133"/>
      <c r="B4" s="133"/>
      <c r="C4" s="133"/>
      <c r="D4" s="131" t="s">
        <v>299</v>
      </c>
      <c r="E4" s="131"/>
      <c r="F4" s="131" t="s">
        <v>300</v>
      </c>
      <c r="G4" s="131"/>
      <c r="H4" s="131" t="s">
        <v>299</v>
      </c>
      <c r="I4" s="131"/>
      <c r="J4" s="131" t="s">
        <v>300</v>
      </c>
      <c r="K4" s="131"/>
    </row>
    <row r="5" spans="1:11" x14ac:dyDescent="0.55000000000000004">
      <c r="A5" s="133"/>
      <c r="B5" s="133"/>
      <c r="C5" s="133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30" t="s">
        <v>287</v>
      </c>
      <c r="B6" s="131"/>
      <c r="C6" s="62">
        <f t="shared" ref="C6:C67" ca="1" si="0">SUM(D6:G6)</f>
        <v>96997157</v>
      </c>
      <c r="D6" s="62">
        <f ca="1">SUM(OFFSET(D$6,1,0,MAX($A$6:$A136)-DATE(2021,4,12)+1,1))</f>
        <v>48565259</v>
      </c>
      <c r="E6" s="62">
        <f ca="1">SUM(OFFSET(E$6,1,0,MAX($A$6:$A136)-DATE(2021,4,12)+1,1))</f>
        <v>6181011</v>
      </c>
      <c r="F6" s="62">
        <f ca="1">SUM(OFFSET(F$6,1,0,MAX($A$6:$A136)-DATE(2021,4,12)+1,1))</f>
        <v>39041683</v>
      </c>
      <c r="G6" s="62">
        <f ca="1">SUM(OFFSET(G$6,1,0,MAX($A$6:$A136)-DATE(2021,4,12)+1,1))</f>
        <v>3209204</v>
      </c>
      <c r="H6" s="62">
        <f ca="1">SUM(OFFSET(H$6,1,0,MAX($A$6:$A136)-DATE(2021,4,12)+1,1))</f>
        <v>30651617</v>
      </c>
      <c r="I6" s="62">
        <f ca="1">SUM(OFFSET(I$6,1,0,MAX($A$6:$A136)-DATE(2021,4,12)+1,1))</f>
        <v>850962</v>
      </c>
      <c r="J6" s="62">
        <f ca="1">SUM(OFFSET(J$6,1,0,MAX($A$6:$A136)-DATE(2021,4,12)+1,1))</f>
        <v>29508242</v>
      </c>
      <c r="K6" s="62">
        <f ca="1">SUM(OFFSET(K$6,1,0,MAX($A$6:$A136)-DATE(2021,4,12)+1,1))</f>
        <v>797648</v>
      </c>
    </row>
    <row r="7" spans="1:11" x14ac:dyDescent="0.55000000000000004">
      <c r="A7" s="109">
        <v>44427</v>
      </c>
      <c r="B7" s="111" t="str">
        <f t="shared" ref="B7:B57" si="1">"(" &amp; TEXT(A7,"aaa") &amp; ")"</f>
        <v>(木)</v>
      </c>
      <c r="C7" s="62">
        <f t="shared" ref="C7:C45" si="2">SUM(D7:G7)</f>
        <v>567010</v>
      </c>
      <c r="D7" s="62">
        <v>240841</v>
      </c>
      <c r="E7" s="62">
        <v>52894</v>
      </c>
      <c r="F7" s="62">
        <v>229147</v>
      </c>
      <c r="G7" s="62">
        <v>44128</v>
      </c>
      <c r="H7" s="62">
        <v>12492</v>
      </c>
      <c r="I7" s="62">
        <v>401</v>
      </c>
      <c r="J7" s="62">
        <v>43352</v>
      </c>
      <c r="K7" s="62">
        <v>629</v>
      </c>
    </row>
    <row r="8" spans="1:11" x14ac:dyDescent="0.55000000000000004">
      <c r="A8" s="109">
        <v>44426</v>
      </c>
      <c r="B8" s="111" t="str">
        <f t="shared" si="1"/>
        <v>(水)</v>
      </c>
      <c r="C8" s="62">
        <f t="shared" si="2"/>
        <v>753306</v>
      </c>
      <c r="D8" s="62">
        <v>331990</v>
      </c>
      <c r="E8" s="62">
        <v>53898</v>
      </c>
      <c r="F8" s="62">
        <v>300980</v>
      </c>
      <c r="G8" s="62">
        <v>66438</v>
      </c>
      <c r="H8" s="62">
        <v>17622</v>
      </c>
      <c r="I8" s="62">
        <v>536</v>
      </c>
      <c r="J8" s="62">
        <v>58020</v>
      </c>
      <c r="K8" s="62">
        <v>1121</v>
      </c>
    </row>
    <row r="9" spans="1:11" x14ac:dyDescent="0.55000000000000004">
      <c r="A9" s="109">
        <v>44425</v>
      </c>
      <c r="B9" s="111" t="str">
        <f t="shared" si="1"/>
        <v>(火)</v>
      </c>
      <c r="C9" s="62">
        <f t="shared" si="2"/>
        <v>821937</v>
      </c>
      <c r="D9" s="62">
        <v>348402</v>
      </c>
      <c r="E9" s="62">
        <v>57979</v>
      </c>
      <c r="F9" s="62">
        <v>337848</v>
      </c>
      <c r="G9" s="62">
        <v>77708</v>
      </c>
      <c r="H9" s="62">
        <v>21918</v>
      </c>
      <c r="I9" s="62">
        <v>557</v>
      </c>
      <c r="J9" s="62">
        <v>76321</v>
      </c>
      <c r="K9" s="62">
        <v>2348</v>
      </c>
    </row>
    <row r="10" spans="1:11" x14ac:dyDescent="0.55000000000000004">
      <c r="A10" s="109">
        <v>44424</v>
      </c>
      <c r="B10" s="111" t="str">
        <f t="shared" si="1"/>
        <v>(月)</v>
      </c>
      <c r="C10" s="62">
        <f t="shared" si="2"/>
        <v>703466</v>
      </c>
      <c r="D10" s="62">
        <v>285719</v>
      </c>
      <c r="E10" s="62">
        <v>56486</v>
      </c>
      <c r="F10" s="62">
        <v>287911</v>
      </c>
      <c r="G10" s="62">
        <v>73350</v>
      </c>
      <c r="H10" s="62">
        <v>18532</v>
      </c>
      <c r="I10" s="62">
        <v>504</v>
      </c>
      <c r="J10" s="62">
        <v>66693</v>
      </c>
      <c r="K10" s="62">
        <v>2328</v>
      </c>
    </row>
    <row r="11" spans="1:11" x14ac:dyDescent="0.55000000000000004">
      <c r="A11" s="109">
        <v>44423</v>
      </c>
      <c r="B11" s="111" t="str">
        <f t="shared" si="1"/>
        <v>(日)</v>
      </c>
      <c r="C11" s="62">
        <f t="shared" si="2"/>
        <v>609861</v>
      </c>
      <c r="D11" s="62">
        <v>253851</v>
      </c>
      <c r="E11" s="62">
        <v>70945</v>
      </c>
      <c r="F11" s="62">
        <v>221374</v>
      </c>
      <c r="G11" s="62">
        <v>63691</v>
      </c>
      <c r="H11" s="62">
        <v>6567</v>
      </c>
      <c r="I11" s="62">
        <v>865</v>
      </c>
      <c r="J11" s="62">
        <v>30930</v>
      </c>
      <c r="K11" s="62">
        <v>2160</v>
      </c>
    </row>
    <row r="12" spans="1:11" x14ac:dyDescent="0.55000000000000004">
      <c r="A12" s="109">
        <v>44422</v>
      </c>
      <c r="B12" s="112" t="str">
        <f t="shared" si="1"/>
        <v>(土)</v>
      </c>
      <c r="C12" s="62">
        <f t="shared" si="2"/>
        <v>609808</v>
      </c>
      <c r="D12" s="62">
        <v>240556</v>
      </c>
      <c r="E12" s="62">
        <v>71739</v>
      </c>
      <c r="F12" s="62">
        <v>225038</v>
      </c>
      <c r="G12" s="62">
        <v>72475</v>
      </c>
      <c r="H12" s="62">
        <v>7192</v>
      </c>
      <c r="I12" s="62">
        <v>780</v>
      </c>
      <c r="J12" s="62">
        <v>37735</v>
      </c>
      <c r="K12" s="62">
        <v>2290</v>
      </c>
    </row>
    <row r="13" spans="1:11" x14ac:dyDescent="0.55000000000000004">
      <c r="A13" s="109">
        <v>44421</v>
      </c>
      <c r="B13" s="111" t="str">
        <f t="shared" si="1"/>
        <v>(金)</v>
      </c>
      <c r="C13" s="62">
        <f t="shared" si="2"/>
        <v>483430</v>
      </c>
      <c r="D13" s="62">
        <v>233092</v>
      </c>
      <c r="E13" s="62">
        <v>58567</v>
      </c>
      <c r="F13" s="62">
        <v>120248</v>
      </c>
      <c r="G13" s="62">
        <v>71523</v>
      </c>
      <c r="H13" s="62">
        <v>11895</v>
      </c>
      <c r="I13" s="62">
        <v>577</v>
      </c>
      <c r="J13" s="62">
        <v>20123</v>
      </c>
      <c r="K13" s="62">
        <v>3035</v>
      </c>
    </row>
    <row r="14" spans="1:11" x14ac:dyDescent="0.55000000000000004">
      <c r="A14" s="109">
        <v>44420</v>
      </c>
      <c r="B14" s="112" t="str">
        <f t="shared" si="1"/>
        <v>(木)</v>
      </c>
      <c r="C14" s="62">
        <f t="shared" si="2"/>
        <v>707589</v>
      </c>
      <c r="D14" s="62">
        <v>357095</v>
      </c>
      <c r="E14" s="62">
        <v>66492</v>
      </c>
      <c r="F14" s="62">
        <v>204588</v>
      </c>
      <c r="G14" s="62">
        <v>79414</v>
      </c>
      <c r="H14" s="62">
        <v>21124</v>
      </c>
      <c r="I14" s="62">
        <v>734</v>
      </c>
      <c r="J14" s="62">
        <v>44250</v>
      </c>
      <c r="K14" s="62">
        <v>3275</v>
      </c>
    </row>
    <row r="15" spans="1:11" x14ac:dyDescent="0.55000000000000004">
      <c r="A15" s="109">
        <v>44419</v>
      </c>
      <c r="B15" s="111" t="str">
        <f t="shared" si="1"/>
        <v>(水)</v>
      </c>
      <c r="C15" s="62">
        <f t="shared" si="2"/>
        <v>969233</v>
      </c>
      <c r="D15" s="62">
        <v>366759</v>
      </c>
      <c r="E15" s="62">
        <v>66063</v>
      </c>
      <c r="F15" s="62">
        <v>445829</v>
      </c>
      <c r="G15" s="62">
        <v>90582</v>
      </c>
      <c r="H15" s="62">
        <v>24258</v>
      </c>
      <c r="I15" s="62">
        <v>665</v>
      </c>
      <c r="J15" s="62">
        <v>123375</v>
      </c>
      <c r="K15" s="62">
        <v>2388</v>
      </c>
    </row>
    <row r="16" spans="1:11" x14ac:dyDescent="0.55000000000000004">
      <c r="A16" s="109">
        <v>44418</v>
      </c>
      <c r="B16" s="112" t="str">
        <f t="shared" si="1"/>
        <v>(火)</v>
      </c>
      <c r="C16" s="62">
        <f t="shared" si="2"/>
        <v>1037009</v>
      </c>
      <c r="D16" s="62">
        <v>355504</v>
      </c>
      <c r="E16" s="62">
        <v>67160</v>
      </c>
      <c r="F16" s="62">
        <v>515414</v>
      </c>
      <c r="G16" s="62">
        <v>98931</v>
      </c>
      <c r="H16" s="62">
        <v>27741</v>
      </c>
      <c r="I16" s="62">
        <v>676</v>
      </c>
      <c r="J16" s="62">
        <v>156224</v>
      </c>
      <c r="K16" s="62">
        <v>2833</v>
      </c>
    </row>
    <row r="17" spans="1:11" x14ac:dyDescent="0.55000000000000004">
      <c r="A17" s="109">
        <v>44417</v>
      </c>
      <c r="B17" s="111" t="str">
        <f t="shared" si="1"/>
        <v>(月)</v>
      </c>
      <c r="C17" s="62">
        <f t="shared" si="2"/>
        <v>291299</v>
      </c>
      <c r="D17" s="62">
        <v>96786</v>
      </c>
      <c r="E17" s="62">
        <v>52074</v>
      </c>
      <c r="F17" s="62">
        <v>93470</v>
      </c>
      <c r="G17" s="62">
        <v>48969</v>
      </c>
      <c r="H17" s="62">
        <v>3194</v>
      </c>
      <c r="I17" s="62">
        <v>633</v>
      </c>
      <c r="J17" s="62">
        <v>18591</v>
      </c>
      <c r="K17" s="62">
        <v>1969</v>
      </c>
    </row>
    <row r="18" spans="1:11" x14ac:dyDescent="0.55000000000000004">
      <c r="A18" s="109">
        <v>44416</v>
      </c>
      <c r="B18" s="112" t="str">
        <f t="shared" si="1"/>
        <v>(日)</v>
      </c>
      <c r="C18" s="62">
        <f t="shared" si="2"/>
        <v>1081564</v>
      </c>
      <c r="D18" s="62">
        <v>473461</v>
      </c>
      <c r="E18" s="62">
        <v>95364</v>
      </c>
      <c r="F18" s="62">
        <v>420939</v>
      </c>
      <c r="G18" s="62">
        <v>91800</v>
      </c>
      <c r="H18" s="62">
        <v>16273</v>
      </c>
      <c r="I18" s="62">
        <v>1842</v>
      </c>
      <c r="J18" s="62">
        <v>94034</v>
      </c>
      <c r="K18" s="62">
        <v>2282</v>
      </c>
    </row>
    <row r="19" spans="1:11" x14ac:dyDescent="0.55000000000000004">
      <c r="A19" s="109">
        <v>44415</v>
      </c>
      <c r="B19" s="111" t="str">
        <f t="shared" si="1"/>
        <v>(土)</v>
      </c>
      <c r="C19" s="62">
        <f t="shared" si="2"/>
        <v>1338857</v>
      </c>
      <c r="D19" s="62">
        <v>548561</v>
      </c>
      <c r="E19" s="62">
        <v>91613</v>
      </c>
      <c r="F19" s="62">
        <v>589167</v>
      </c>
      <c r="G19" s="62">
        <v>109516</v>
      </c>
      <c r="H19" s="62">
        <v>25150</v>
      </c>
      <c r="I19" s="62">
        <v>1915</v>
      </c>
      <c r="J19" s="62">
        <v>151190</v>
      </c>
      <c r="K19" s="62">
        <v>2304</v>
      </c>
    </row>
    <row r="20" spans="1:11" x14ac:dyDescent="0.55000000000000004">
      <c r="A20" s="109">
        <v>44414</v>
      </c>
      <c r="B20" s="112" t="str">
        <f t="shared" si="1"/>
        <v>(金)</v>
      </c>
      <c r="C20" s="62">
        <f t="shared" si="2"/>
        <v>1192266</v>
      </c>
      <c r="D20" s="62">
        <v>434183</v>
      </c>
      <c r="E20" s="62">
        <v>74540</v>
      </c>
      <c r="F20" s="62">
        <v>567215</v>
      </c>
      <c r="G20" s="62">
        <v>116328</v>
      </c>
      <c r="H20" s="62">
        <v>32645</v>
      </c>
      <c r="I20" s="62">
        <v>683</v>
      </c>
      <c r="J20" s="62">
        <v>198129</v>
      </c>
      <c r="K20" s="62">
        <v>2624</v>
      </c>
    </row>
    <row r="21" spans="1:11" x14ac:dyDescent="0.55000000000000004">
      <c r="A21" s="109">
        <v>44413</v>
      </c>
      <c r="B21" s="111" t="str">
        <f t="shared" si="1"/>
        <v>(木)</v>
      </c>
      <c r="C21" s="62">
        <f t="shared" si="2"/>
        <v>1151275</v>
      </c>
      <c r="D21" s="62">
        <v>414707</v>
      </c>
      <c r="E21" s="62">
        <v>83128</v>
      </c>
      <c r="F21" s="62">
        <v>544358</v>
      </c>
      <c r="G21" s="62">
        <v>109082</v>
      </c>
      <c r="H21" s="62">
        <v>33650</v>
      </c>
      <c r="I21" s="62">
        <v>914</v>
      </c>
      <c r="J21" s="62">
        <v>206676</v>
      </c>
      <c r="K21" s="62">
        <v>2808</v>
      </c>
    </row>
    <row r="22" spans="1:11" x14ac:dyDescent="0.55000000000000004">
      <c r="A22" s="109">
        <v>44412</v>
      </c>
      <c r="B22" s="112" t="str">
        <f t="shared" si="1"/>
        <v>(水)</v>
      </c>
      <c r="C22" s="62">
        <f t="shared" si="2"/>
        <v>1168368</v>
      </c>
      <c r="D22" s="62">
        <v>427300</v>
      </c>
      <c r="E22" s="62">
        <v>78547</v>
      </c>
      <c r="F22" s="62">
        <v>556515</v>
      </c>
      <c r="G22" s="62">
        <v>106006</v>
      </c>
      <c r="H22" s="62">
        <v>37662</v>
      </c>
      <c r="I22" s="62">
        <v>890</v>
      </c>
      <c r="J22" s="62">
        <v>224811</v>
      </c>
      <c r="K22" s="62">
        <v>2924</v>
      </c>
    </row>
    <row r="23" spans="1:11" x14ac:dyDescent="0.55000000000000004">
      <c r="A23" s="109">
        <v>44411</v>
      </c>
      <c r="B23" s="111" t="str">
        <f t="shared" si="1"/>
        <v>(火)</v>
      </c>
      <c r="C23" s="62">
        <f t="shared" si="2"/>
        <v>1176898</v>
      </c>
      <c r="D23" s="62">
        <v>430959</v>
      </c>
      <c r="E23" s="62">
        <v>80968</v>
      </c>
      <c r="F23" s="62">
        <v>562614</v>
      </c>
      <c r="G23" s="62">
        <v>102357</v>
      </c>
      <c r="H23" s="62">
        <v>45854</v>
      </c>
      <c r="I23" s="62">
        <v>933</v>
      </c>
      <c r="J23" s="62">
        <v>251460</v>
      </c>
      <c r="K23" s="62">
        <v>2796</v>
      </c>
    </row>
    <row r="24" spans="1:11" x14ac:dyDescent="0.55000000000000004">
      <c r="A24" s="109">
        <v>44410</v>
      </c>
      <c r="B24" s="112" t="str">
        <f t="shared" si="1"/>
        <v>(月)</v>
      </c>
      <c r="C24" s="62">
        <f t="shared" si="2"/>
        <v>1128506</v>
      </c>
      <c r="D24" s="62">
        <v>412684</v>
      </c>
      <c r="E24" s="62">
        <v>81515</v>
      </c>
      <c r="F24" s="62">
        <v>532822</v>
      </c>
      <c r="G24" s="62">
        <v>101485</v>
      </c>
      <c r="H24" s="62">
        <v>48904</v>
      </c>
      <c r="I24" s="62">
        <v>959</v>
      </c>
      <c r="J24" s="62">
        <v>244905</v>
      </c>
      <c r="K24" s="62">
        <v>2795</v>
      </c>
    </row>
    <row r="25" spans="1:11" x14ac:dyDescent="0.55000000000000004">
      <c r="A25" s="109">
        <v>44409</v>
      </c>
      <c r="B25" s="111" t="str">
        <f t="shared" si="1"/>
        <v>(日)</v>
      </c>
      <c r="C25" s="62">
        <f t="shared" si="2"/>
        <v>1109492</v>
      </c>
      <c r="D25" s="62">
        <v>419074</v>
      </c>
      <c r="E25" s="62">
        <v>88348</v>
      </c>
      <c r="F25" s="62">
        <v>519934</v>
      </c>
      <c r="G25" s="62">
        <v>82136</v>
      </c>
      <c r="H25" s="62">
        <v>25499</v>
      </c>
      <c r="I25" s="62">
        <v>2498</v>
      </c>
      <c r="J25" s="62">
        <v>203084</v>
      </c>
      <c r="K25" s="62">
        <v>5387</v>
      </c>
    </row>
    <row r="26" spans="1:11" x14ac:dyDescent="0.55000000000000004">
      <c r="A26" s="109">
        <v>44408</v>
      </c>
      <c r="B26" s="112" t="str">
        <f t="shared" si="1"/>
        <v>(土)</v>
      </c>
      <c r="C26" s="62">
        <f t="shared" si="2"/>
        <v>1448739</v>
      </c>
      <c r="D26" s="62">
        <v>484093</v>
      </c>
      <c r="E26" s="62">
        <v>92124</v>
      </c>
      <c r="F26" s="62">
        <v>767265</v>
      </c>
      <c r="G26" s="62">
        <v>105257</v>
      </c>
      <c r="H26" s="62">
        <v>51860</v>
      </c>
      <c r="I26" s="62">
        <v>3165</v>
      </c>
      <c r="J26" s="62">
        <v>385262</v>
      </c>
      <c r="K26" s="62">
        <v>10994</v>
      </c>
    </row>
    <row r="27" spans="1:11" x14ac:dyDescent="0.55000000000000004">
      <c r="A27" s="109">
        <v>44407</v>
      </c>
      <c r="B27" s="111" t="str">
        <f t="shared" si="1"/>
        <v>(金)</v>
      </c>
      <c r="C27" s="62">
        <f t="shared" si="2"/>
        <v>1362721</v>
      </c>
      <c r="D27" s="62">
        <v>442338</v>
      </c>
      <c r="E27" s="62">
        <v>93251</v>
      </c>
      <c r="F27" s="62">
        <v>715649</v>
      </c>
      <c r="G27" s="62">
        <v>111483</v>
      </c>
      <c r="H27" s="62">
        <v>71701</v>
      </c>
      <c r="I27" s="62">
        <v>1343</v>
      </c>
      <c r="J27" s="62">
        <v>403452</v>
      </c>
      <c r="K27" s="62">
        <v>9116</v>
      </c>
    </row>
    <row r="28" spans="1:11" x14ac:dyDescent="0.55000000000000004">
      <c r="A28" s="109">
        <v>44406</v>
      </c>
      <c r="B28" s="112" t="str">
        <f t="shared" si="1"/>
        <v>(木)</v>
      </c>
      <c r="C28" s="62">
        <f t="shared" si="2"/>
        <v>1331564</v>
      </c>
      <c r="D28" s="62">
        <v>413816</v>
      </c>
      <c r="E28" s="62">
        <v>97422</v>
      </c>
      <c r="F28" s="62">
        <v>719779</v>
      </c>
      <c r="G28" s="62">
        <v>100547</v>
      </c>
      <c r="H28" s="62">
        <v>70902</v>
      </c>
      <c r="I28" s="62">
        <v>1396</v>
      </c>
      <c r="J28" s="62">
        <v>449763</v>
      </c>
      <c r="K28" s="62">
        <v>9112</v>
      </c>
    </row>
    <row r="29" spans="1:11" x14ac:dyDescent="0.55000000000000004">
      <c r="A29" s="109">
        <v>44405</v>
      </c>
      <c r="B29" s="111" t="str">
        <f t="shared" si="1"/>
        <v>(水)</v>
      </c>
      <c r="C29" s="62">
        <f t="shared" si="2"/>
        <v>1347751</v>
      </c>
      <c r="D29" s="62">
        <v>417533</v>
      </c>
      <c r="E29" s="62">
        <v>92373</v>
      </c>
      <c r="F29" s="62">
        <v>736868</v>
      </c>
      <c r="G29" s="62">
        <v>100977</v>
      </c>
      <c r="H29" s="62">
        <v>76658</v>
      </c>
      <c r="I29" s="62">
        <v>1260</v>
      </c>
      <c r="J29" s="62">
        <v>477103</v>
      </c>
      <c r="K29" s="62">
        <v>12809</v>
      </c>
    </row>
    <row r="30" spans="1:11" x14ac:dyDescent="0.55000000000000004">
      <c r="A30" s="109">
        <v>44404</v>
      </c>
      <c r="B30" s="112" t="str">
        <f t="shared" si="1"/>
        <v>(火)</v>
      </c>
      <c r="C30" s="62">
        <f t="shared" si="2"/>
        <v>1323142</v>
      </c>
      <c r="D30" s="62">
        <v>423527</v>
      </c>
      <c r="E30" s="62">
        <v>86470</v>
      </c>
      <c r="F30" s="62">
        <v>721992</v>
      </c>
      <c r="G30" s="62">
        <v>91153</v>
      </c>
      <c r="H30" s="62">
        <v>90680</v>
      </c>
      <c r="I30" s="62">
        <v>1382</v>
      </c>
      <c r="J30" s="62">
        <v>480172</v>
      </c>
      <c r="K30" s="62">
        <v>12476</v>
      </c>
    </row>
    <row r="31" spans="1:11" x14ac:dyDescent="0.55000000000000004">
      <c r="A31" s="109">
        <v>44403</v>
      </c>
      <c r="B31" s="111" t="str">
        <f t="shared" si="1"/>
        <v>(月)</v>
      </c>
      <c r="C31" s="62">
        <f t="shared" si="2"/>
        <v>1253795</v>
      </c>
      <c r="D31" s="62">
        <v>357360</v>
      </c>
      <c r="E31" s="62">
        <v>96696</v>
      </c>
      <c r="F31" s="62">
        <v>709077</v>
      </c>
      <c r="G31" s="62">
        <v>90662</v>
      </c>
      <c r="H31" s="62">
        <v>78685</v>
      </c>
      <c r="I31" s="62">
        <v>1727</v>
      </c>
      <c r="J31" s="62">
        <v>485590</v>
      </c>
      <c r="K31" s="62">
        <v>14437</v>
      </c>
    </row>
    <row r="32" spans="1:11" x14ac:dyDescent="0.55000000000000004">
      <c r="A32" s="109">
        <v>44402</v>
      </c>
      <c r="B32" s="112" t="str">
        <f t="shared" si="1"/>
        <v>(日)</v>
      </c>
      <c r="C32" s="62">
        <f t="shared" si="2"/>
        <v>1093875</v>
      </c>
      <c r="D32" s="62">
        <v>265125</v>
      </c>
      <c r="E32" s="62">
        <v>95757</v>
      </c>
      <c r="F32" s="62">
        <v>666492</v>
      </c>
      <c r="G32" s="62">
        <v>66501</v>
      </c>
      <c r="H32" s="62">
        <v>37217</v>
      </c>
      <c r="I32" s="62">
        <v>4227</v>
      </c>
      <c r="J32" s="62">
        <v>449611</v>
      </c>
      <c r="K32" s="62">
        <v>16547</v>
      </c>
    </row>
    <row r="33" spans="1:11" x14ac:dyDescent="0.55000000000000004">
      <c r="A33" s="109">
        <v>44401</v>
      </c>
      <c r="B33" s="111" t="str">
        <f t="shared" si="1"/>
        <v>(土)</v>
      </c>
      <c r="C33" s="62">
        <f t="shared" si="2"/>
        <v>1179452</v>
      </c>
      <c r="D33" s="62">
        <v>294677</v>
      </c>
      <c r="E33" s="62">
        <v>101120</v>
      </c>
      <c r="F33" s="62">
        <v>717696</v>
      </c>
      <c r="G33" s="62">
        <v>65959</v>
      </c>
      <c r="H33" s="62">
        <v>48739</v>
      </c>
      <c r="I33" s="62">
        <v>4521</v>
      </c>
      <c r="J33" s="62">
        <v>497829</v>
      </c>
      <c r="K33" s="62">
        <v>21296</v>
      </c>
    </row>
    <row r="34" spans="1:11" x14ac:dyDescent="0.55000000000000004">
      <c r="A34" s="109">
        <v>44400</v>
      </c>
      <c r="B34" s="112" t="str">
        <f t="shared" si="1"/>
        <v>(金)</v>
      </c>
      <c r="C34" s="62">
        <f t="shared" si="2"/>
        <v>438330</v>
      </c>
      <c r="D34" s="62">
        <v>124400</v>
      </c>
      <c r="E34" s="62">
        <v>73996</v>
      </c>
      <c r="F34" s="62">
        <v>190224</v>
      </c>
      <c r="G34" s="62">
        <v>49710</v>
      </c>
      <c r="H34" s="62">
        <v>15805</v>
      </c>
      <c r="I34" s="62">
        <v>2064</v>
      </c>
      <c r="J34" s="62">
        <v>131749</v>
      </c>
      <c r="K34" s="62">
        <v>17848</v>
      </c>
    </row>
    <row r="35" spans="1:11" x14ac:dyDescent="0.55000000000000004">
      <c r="A35" s="109">
        <v>44399</v>
      </c>
      <c r="B35" s="111" t="str">
        <f t="shared" si="1"/>
        <v>(木)</v>
      </c>
      <c r="C35" s="62">
        <f t="shared" si="2"/>
        <v>575268</v>
      </c>
      <c r="D35" s="62">
        <v>181956</v>
      </c>
      <c r="E35" s="62">
        <v>78110</v>
      </c>
      <c r="F35" s="62">
        <v>268725</v>
      </c>
      <c r="G35" s="62">
        <v>46477</v>
      </c>
      <c r="H35" s="62">
        <v>28731</v>
      </c>
      <c r="I35" s="62">
        <v>3026</v>
      </c>
      <c r="J35" s="62">
        <v>206030</v>
      </c>
      <c r="K35" s="62">
        <v>18576</v>
      </c>
    </row>
    <row r="36" spans="1:11" x14ac:dyDescent="0.55000000000000004">
      <c r="A36" s="109">
        <v>44398</v>
      </c>
      <c r="B36" s="112" t="str">
        <f t="shared" si="1"/>
        <v>(水)</v>
      </c>
      <c r="C36" s="62">
        <f t="shared" si="2"/>
        <v>1293350</v>
      </c>
      <c r="D36" s="62">
        <v>479264</v>
      </c>
      <c r="E36" s="62">
        <v>121065</v>
      </c>
      <c r="F36" s="62">
        <v>633677</v>
      </c>
      <c r="G36" s="62">
        <v>59344</v>
      </c>
      <c r="H36" s="62">
        <v>122157</v>
      </c>
      <c r="I36" s="62">
        <v>2600</v>
      </c>
      <c r="J36" s="62">
        <v>499422</v>
      </c>
      <c r="K36" s="62">
        <v>19717</v>
      </c>
    </row>
    <row r="37" spans="1:11" x14ac:dyDescent="0.55000000000000004">
      <c r="A37" s="109">
        <v>44397</v>
      </c>
      <c r="B37" s="111" t="str">
        <f t="shared" si="1"/>
        <v>(火)</v>
      </c>
      <c r="C37" s="62">
        <f t="shared" si="2"/>
        <v>1289778</v>
      </c>
      <c r="D37" s="62">
        <v>517824</v>
      </c>
      <c r="E37" s="62">
        <v>114266</v>
      </c>
      <c r="F37" s="62">
        <v>599154</v>
      </c>
      <c r="G37" s="62">
        <v>58534</v>
      </c>
      <c r="H37" s="62">
        <v>148833</v>
      </c>
      <c r="I37" s="62">
        <v>2487</v>
      </c>
      <c r="J37" s="62">
        <v>485601</v>
      </c>
      <c r="K37" s="62">
        <v>23267</v>
      </c>
    </row>
    <row r="38" spans="1:11" x14ac:dyDescent="0.55000000000000004">
      <c r="A38" s="109">
        <v>44396</v>
      </c>
      <c r="B38" s="112" t="str">
        <f t="shared" si="1"/>
        <v>(月)</v>
      </c>
      <c r="C38" s="62">
        <f t="shared" si="2"/>
        <v>983575</v>
      </c>
      <c r="D38" s="62">
        <v>267232</v>
      </c>
      <c r="E38" s="62">
        <v>111240</v>
      </c>
      <c r="F38" s="62">
        <v>552941</v>
      </c>
      <c r="G38" s="62">
        <v>52162</v>
      </c>
      <c r="H38" s="62">
        <v>67407</v>
      </c>
      <c r="I38" s="62">
        <v>2991</v>
      </c>
      <c r="J38" s="62">
        <v>453066</v>
      </c>
      <c r="K38" s="62">
        <v>22673</v>
      </c>
    </row>
    <row r="39" spans="1:11" x14ac:dyDescent="0.55000000000000004">
      <c r="A39" s="109">
        <v>44395</v>
      </c>
      <c r="B39" s="111" t="str">
        <f t="shared" si="1"/>
        <v>(日)</v>
      </c>
      <c r="C39" s="62">
        <f t="shared" si="2"/>
        <v>1226935</v>
      </c>
      <c r="D39" s="62">
        <v>451185</v>
      </c>
      <c r="E39" s="62">
        <v>93141</v>
      </c>
      <c r="F39" s="62">
        <v>643945</v>
      </c>
      <c r="G39" s="62">
        <v>38664</v>
      </c>
      <c r="H39" s="62">
        <v>93900</v>
      </c>
      <c r="I39" s="62">
        <v>3118</v>
      </c>
      <c r="J39" s="62">
        <v>533154</v>
      </c>
      <c r="K39" s="62">
        <v>28209</v>
      </c>
    </row>
    <row r="40" spans="1:11" x14ac:dyDescent="0.55000000000000004">
      <c r="A40" s="109">
        <v>44394</v>
      </c>
      <c r="B40" s="112" t="str">
        <f t="shared" si="1"/>
        <v>(土)</v>
      </c>
      <c r="C40" s="62">
        <f t="shared" si="2"/>
        <v>1385014</v>
      </c>
      <c r="D40" s="62">
        <v>613570</v>
      </c>
      <c r="E40" s="62">
        <v>110612</v>
      </c>
      <c r="F40" s="62">
        <v>623868</v>
      </c>
      <c r="G40" s="62">
        <v>36964</v>
      </c>
      <c r="H40" s="62">
        <v>152190</v>
      </c>
      <c r="I40" s="62">
        <v>2669</v>
      </c>
      <c r="J40" s="62">
        <v>523339</v>
      </c>
      <c r="K40" s="62">
        <v>29185</v>
      </c>
    </row>
    <row r="41" spans="1:11" x14ac:dyDescent="0.55000000000000004">
      <c r="A41" s="109">
        <v>44393</v>
      </c>
      <c r="B41" s="111" t="str">
        <f t="shared" si="1"/>
        <v>(金)</v>
      </c>
      <c r="C41" s="62">
        <f t="shared" si="2"/>
        <v>1329974</v>
      </c>
      <c r="D41" s="62">
        <v>596731</v>
      </c>
      <c r="E41" s="62">
        <v>121134</v>
      </c>
      <c r="F41" s="62">
        <v>581229</v>
      </c>
      <c r="G41" s="62">
        <v>30880</v>
      </c>
      <c r="H41" s="62">
        <v>201240</v>
      </c>
      <c r="I41" s="62">
        <v>2022</v>
      </c>
      <c r="J41" s="62">
        <v>494922</v>
      </c>
      <c r="K41" s="62">
        <v>24279</v>
      </c>
    </row>
    <row r="42" spans="1:11" x14ac:dyDescent="0.55000000000000004">
      <c r="A42" s="109">
        <v>44392</v>
      </c>
      <c r="B42" s="112" t="str">
        <f t="shared" si="1"/>
        <v>(木)</v>
      </c>
      <c r="C42" s="62">
        <f t="shared" si="2"/>
        <v>1321322</v>
      </c>
      <c r="D42" s="62">
        <v>575861</v>
      </c>
      <c r="E42" s="62">
        <v>117489</v>
      </c>
      <c r="F42" s="62">
        <v>595457</v>
      </c>
      <c r="G42" s="62">
        <v>32515</v>
      </c>
      <c r="H42" s="62">
        <v>207392</v>
      </c>
      <c r="I42" s="62">
        <v>5080</v>
      </c>
      <c r="J42" s="62">
        <v>527104</v>
      </c>
      <c r="K42" s="62">
        <v>28531</v>
      </c>
    </row>
    <row r="43" spans="1:11" x14ac:dyDescent="0.55000000000000004">
      <c r="A43" s="109">
        <v>44391</v>
      </c>
      <c r="B43" s="111" t="str">
        <f t="shared" si="1"/>
        <v>(水)</v>
      </c>
      <c r="C43" s="62">
        <f t="shared" si="2"/>
        <v>1360634</v>
      </c>
      <c r="D43" s="62">
        <v>590792</v>
      </c>
      <c r="E43" s="62">
        <v>122651</v>
      </c>
      <c r="F43" s="62">
        <v>614156</v>
      </c>
      <c r="G43" s="62">
        <v>33035</v>
      </c>
      <c r="H43" s="62">
        <v>228748</v>
      </c>
      <c r="I43" s="62">
        <v>1766</v>
      </c>
      <c r="J43" s="62">
        <v>548362</v>
      </c>
      <c r="K43" s="62">
        <v>28132</v>
      </c>
    </row>
    <row r="44" spans="1:11" x14ac:dyDescent="0.55000000000000004">
      <c r="A44" s="109">
        <v>44390</v>
      </c>
      <c r="B44" s="112" t="str">
        <f t="shared" si="1"/>
        <v>(火)</v>
      </c>
      <c r="C44" s="62">
        <f t="shared" si="2"/>
        <v>1361658</v>
      </c>
      <c r="D44" s="62">
        <v>591946</v>
      </c>
      <c r="E44" s="62">
        <v>128325</v>
      </c>
      <c r="F44" s="62">
        <v>609406</v>
      </c>
      <c r="G44" s="62">
        <v>31981</v>
      </c>
      <c r="H44" s="62">
        <v>255805</v>
      </c>
      <c r="I44" s="62">
        <v>2157</v>
      </c>
      <c r="J44" s="62">
        <v>550762</v>
      </c>
      <c r="K44" s="62">
        <v>28389</v>
      </c>
    </row>
    <row r="45" spans="1:11" x14ac:dyDescent="0.55000000000000004">
      <c r="A45" s="109">
        <v>44389</v>
      </c>
      <c r="B45" s="111" t="str">
        <f t="shared" si="1"/>
        <v>(月)</v>
      </c>
      <c r="C45" s="62">
        <f t="shared" si="2"/>
        <v>1291205</v>
      </c>
      <c r="D45" s="62">
        <v>558242</v>
      </c>
      <c r="E45" s="62">
        <v>108702</v>
      </c>
      <c r="F45" s="62">
        <v>592835</v>
      </c>
      <c r="G45" s="62">
        <v>31426</v>
      </c>
      <c r="H45" s="62">
        <v>251186</v>
      </c>
      <c r="I45" s="62">
        <v>1711</v>
      </c>
      <c r="J45" s="62">
        <v>542299</v>
      </c>
      <c r="K45" s="62">
        <v>28377</v>
      </c>
    </row>
    <row r="46" spans="1:11" x14ac:dyDescent="0.55000000000000004">
      <c r="A46" s="109">
        <v>44388</v>
      </c>
      <c r="B46" s="112" t="str">
        <f t="shared" si="1"/>
        <v>(日)</v>
      </c>
      <c r="C46" s="62">
        <f t="shared" si="0"/>
        <v>1312096</v>
      </c>
      <c r="D46" s="62">
        <v>553616</v>
      </c>
      <c r="E46" s="62">
        <v>113054</v>
      </c>
      <c r="F46" s="62">
        <v>612409</v>
      </c>
      <c r="G46" s="62">
        <v>33017</v>
      </c>
      <c r="H46" s="62">
        <v>208407</v>
      </c>
      <c r="I46" s="62">
        <v>3054</v>
      </c>
      <c r="J46" s="62">
        <v>553831</v>
      </c>
      <c r="K46" s="62">
        <v>30324</v>
      </c>
    </row>
    <row r="47" spans="1:11" x14ac:dyDescent="0.55000000000000004">
      <c r="A47" s="109">
        <v>44387</v>
      </c>
      <c r="B47" s="111" t="str">
        <f t="shared" si="1"/>
        <v>(土)</v>
      </c>
      <c r="C47" s="62">
        <f t="shared" ref="C47:C57" si="3">SUM(D47:G47)</f>
        <v>1524401</v>
      </c>
      <c r="D47" s="62">
        <v>747031</v>
      </c>
      <c r="E47" s="62">
        <v>143306</v>
      </c>
      <c r="F47" s="62">
        <v>601564</v>
      </c>
      <c r="G47" s="62">
        <v>32500</v>
      </c>
      <c r="H47" s="62">
        <v>362194</v>
      </c>
      <c r="I47" s="62">
        <v>3427</v>
      </c>
      <c r="J47" s="62">
        <v>548588</v>
      </c>
      <c r="K47" s="62">
        <v>30173</v>
      </c>
    </row>
    <row r="48" spans="1:11" x14ac:dyDescent="0.55000000000000004">
      <c r="A48" s="109">
        <v>44386</v>
      </c>
      <c r="B48" s="112" t="str">
        <f t="shared" si="1"/>
        <v>(金)</v>
      </c>
      <c r="C48" s="62">
        <f t="shared" si="3"/>
        <v>1447011</v>
      </c>
      <c r="D48" s="62">
        <v>697143</v>
      </c>
      <c r="E48" s="62">
        <v>147025</v>
      </c>
      <c r="F48" s="62">
        <v>574030</v>
      </c>
      <c r="G48" s="62">
        <v>28813</v>
      </c>
      <c r="H48" s="62">
        <v>381865</v>
      </c>
      <c r="I48" s="62">
        <v>2837</v>
      </c>
      <c r="J48" s="62">
        <v>530518</v>
      </c>
      <c r="K48" s="62">
        <v>26507</v>
      </c>
    </row>
    <row r="49" spans="1:11" x14ac:dyDescent="0.55000000000000004">
      <c r="A49" s="109">
        <v>44385</v>
      </c>
      <c r="B49" s="111" t="str">
        <f t="shared" si="1"/>
        <v>(木)</v>
      </c>
      <c r="C49" s="62">
        <f t="shared" si="3"/>
        <v>1447297</v>
      </c>
      <c r="D49" s="62">
        <v>701809</v>
      </c>
      <c r="E49" s="62">
        <v>139069</v>
      </c>
      <c r="F49" s="62">
        <v>578013</v>
      </c>
      <c r="G49" s="62">
        <v>28406</v>
      </c>
      <c r="H49" s="62">
        <v>425839</v>
      </c>
      <c r="I49" s="62">
        <v>2989</v>
      </c>
      <c r="J49" s="62">
        <v>543091</v>
      </c>
      <c r="K49" s="62">
        <v>26192</v>
      </c>
    </row>
    <row r="50" spans="1:11" x14ac:dyDescent="0.55000000000000004">
      <c r="A50" s="109">
        <v>44384</v>
      </c>
      <c r="B50" s="112" t="str">
        <f t="shared" si="1"/>
        <v>(水)</v>
      </c>
      <c r="C50" s="62">
        <f t="shared" si="3"/>
        <v>1469822</v>
      </c>
      <c r="D50" s="62">
        <v>727965</v>
      </c>
      <c r="E50" s="62">
        <v>134407</v>
      </c>
      <c r="F50" s="62">
        <v>580777</v>
      </c>
      <c r="G50" s="62">
        <v>26673</v>
      </c>
      <c r="H50" s="62">
        <v>461329</v>
      </c>
      <c r="I50" s="62">
        <v>3257</v>
      </c>
      <c r="J50" s="62">
        <v>547474</v>
      </c>
      <c r="K50" s="62">
        <v>24800</v>
      </c>
    </row>
    <row r="51" spans="1:11" x14ac:dyDescent="0.55000000000000004">
      <c r="A51" s="109">
        <v>44383</v>
      </c>
      <c r="B51" s="111" t="str">
        <f t="shared" si="1"/>
        <v>(火)</v>
      </c>
      <c r="C51" s="62">
        <f t="shared" si="3"/>
        <v>1455754</v>
      </c>
      <c r="D51" s="62">
        <v>697016</v>
      </c>
      <c r="E51" s="62">
        <v>131397</v>
      </c>
      <c r="F51" s="62">
        <v>598795</v>
      </c>
      <c r="G51" s="62">
        <v>28546</v>
      </c>
      <c r="H51" s="62">
        <v>452951</v>
      </c>
      <c r="I51" s="62">
        <v>2893</v>
      </c>
      <c r="J51" s="62">
        <v>568560</v>
      </c>
      <c r="K51" s="62">
        <v>26900</v>
      </c>
    </row>
    <row r="52" spans="1:11" x14ac:dyDescent="0.55000000000000004">
      <c r="A52" s="109">
        <v>44382</v>
      </c>
      <c r="B52" s="112" t="str">
        <f t="shared" si="1"/>
        <v>(月)</v>
      </c>
      <c r="C52" s="62">
        <f t="shared" si="3"/>
        <v>1374266</v>
      </c>
      <c r="D52" s="62">
        <v>658833</v>
      </c>
      <c r="E52" s="62">
        <v>129109</v>
      </c>
      <c r="F52" s="62">
        <v>557955</v>
      </c>
      <c r="G52" s="62">
        <v>28369</v>
      </c>
      <c r="H52" s="62">
        <v>443117</v>
      </c>
      <c r="I52" s="62">
        <v>2886</v>
      </c>
      <c r="J52" s="62">
        <v>531613</v>
      </c>
      <c r="K52" s="62">
        <v>26612</v>
      </c>
    </row>
    <row r="53" spans="1:11" x14ac:dyDescent="0.55000000000000004">
      <c r="A53" s="109">
        <v>44381</v>
      </c>
      <c r="B53" s="111" t="str">
        <f t="shared" si="1"/>
        <v>(日)</v>
      </c>
      <c r="C53" s="62">
        <f t="shared" si="3"/>
        <v>1315045</v>
      </c>
      <c r="D53" s="62">
        <v>664742</v>
      </c>
      <c r="E53" s="62">
        <v>94759</v>
      </c>
      <c r="F53" s="62">
        <v>533218</v>
      </c>
      <c r="G53" s="62">
        <v>22326</v>
      </c>
      <c r="H53" s="62">
        <v>443003</v>
      </c>
      <c r="I53" s="62">
        <v>4703</v>
      </c>
      <c r="J53" s="62">
        <v>504872</v>
      </c>
      <c r="K53" s="62">
        <v>21333</v>
      </c>
    </row>
    <row r="54" spans="1:11" x14ac:dyDescent="0.55000000000000004">
      <c r="A54" s="109">
        <v>44380</v>
      </c>
      <c r="B54" s="112" t="str">
        <f t="shared" si="1"/>
        <v>(土)</v>
      </c>
      <c r="C54" s="62">
        <f t="shared" si="3"/>
        <v>1390762</v>
      </c>
      <c r="D54" s="62">
        <v>660416</v>
      </c>
      <c r="E54" s="62">
        <v>112204</v>
      </c>
      <c r="F54" s="62">
        <v>598243</v>
      </c>
      <c r="G54" s="62">
        <v>19899</v>
      </c>
      <c r="H54" s="62">
        <v>448806</v>
      </c>
      <c r="I54" s="62">
        <v>9690</v>
      </c>
      <c r="J54" s="62">
        <v>567826</v>
      </c>
      <c r="K54" s="62">
        <v>18621</v>
      </c>
    </row>
    <row r="55" spans="1:11" x14ac:dyDescent="0.55000000000000004">
      <c r="A55" s="109">
        <v>44379</v>
      </c>
      <c r="B55" s="111" t="str">
        <f t="shared" si="1"/>
        <v>(金)</v>
      </c>
      <c r="C55" s="62">
        <f t="shared" si="3"/>
        <v>1122790</v>
      </c>
      <c r="D55" s="62">
        <v>343832</v>
      </c>
      <c r="E55" s="62">
        <v>115156</v>
      </c>
      <c r="F55" s="62">
        <v>644328</v>
      </c>
      <c r="G55" s="62">
        <v>19474</v>
      </c>
      <c r="H55" s="62">
        <v>235248</v>
      </c>
      <c r="I55" s="62">
        <v>7516</v>
      </c>
      <c r="J55" s="62">
        <v>615257</v>
      </c>
      <c r="K55" s="62">
        <v>18331</v>
      </c>
    </row>
    <row r="56" spans="1:11" x14ac:dyDescent="0.55000000000000004">
      <c r="A56" s="109">
        <v>44378</v>
      </c>
      <c r="B56" s="112" t="str">
        <f t="shared" si="1"/>
        <v>(木)</v>
      </c>
      <c r="C56" s="62">
        <f t="shared" si="3"/>
        <v>1160571</v>
      </c>
      <c r="D56" s="62">
        <v>402788</v>
      </c>
      <c r="E56" s="62">
        <v>104831</v>
      </c>
      <c r="F56" s="62">
        <v>633358</v>
      </c>
      <c r="G56" s="62">
        <v>19594</v>
      </c>
      <c r="H56" s="62">
        <v>302868</v>
      </c>
      <c r="I56" s="62">
        <v>7614</v>
      </c>
      <c r="J56" s="62">
        <v>608827</v>
      </c>
      <c r="K56" s="62">
        <v>18490</v>
      </c>
    </row>
    <row r="57" spans="1:11" x14ac:dyDescent="0.55000000000000004">
      <c r="A57" s="109">
        <v>44377</v>
      </c>
      <c r="B57" s="111" t="str">
        <f t="shared" si="1"/>
        <v>(水)</v>
      </c>
      <c r="C57" s="62">
        <f t="shared" si="3"/>
        <v>1393037</v>
      </c>
      <c r="D57" s="62">
        <v>605127</v>
      </c>
      <c r="E57" s="62">
        <v>102117</v>
      </c>
      <c r="F57" s="62">
        <v>666778</v>
      </c>
      <c r="G57" s="62">
        <v>19015</v>
      </c>
      <c r="H57" s="62">
        <v>476318</v>
      </c>
      <c r="I57" s="62">
        <v>11215</v>
      </c>
      <c r="J57" s="62">
        <v>638652</v>
      </c>
      <c r="K57" s="62">
        <v>18038</v>
      </c>
    </row>
    <row r="58" spans="1:11" x14ac:dyDescent="0.55000000000000004">
      <c r="A58" s="109">
        <v>44376</v>
      </c>
      <c r="B58" s="112" t="str">
        <f>"(" &amp; TEXT(A58,"aaa") &amp; ")"</f>
        <v>(火)</v>
      </c>
      <c r="C58" s="62">
        <f>SUM(D58:G58)</f>
        <v>1363211</v>
      </c>
      <c r="D58" s="62">
        <v>588017</v>
      </c>
      <c r="E58" s="62">
        <v>85461</v>
      </c>
      <c r="F58" s="62">
        <v>670692</v>
      </c>
      <c r="G58" s="62">
        <v>19041</v>
      </c>
      <c r="H58" s="62">
        <v>471230</v>
      </c>
      <c r="I58" s="62">
        <v>10766</v>
      </c>
      <c r="J58" s="62">
        <v>645402</v>
      </c>
      <c r="K58" s="62">
        <v>17998</v>
      </c>
    </row>
    <row r="59" spans="1:11" x14ac:dyDescent="0.55000000000000004">
      <c r="A59" s="109">
        <v>44375</v>
      </c>
      <c r="B59" s="111" t="str">
        <f t="shared" ref="B59:B83" si="4">"(" &amp; TEXT(A59,"aaa") &amp; ")"</f>
        <v>(月)</v>
      </c>
      <c r="C59" s="62">
        <f t="shared" si="0"/>
        <v>1263112</v>
      </c>
      <c r="D59" s="62">
        <v>549784</v>
      </c>
      <c r="E59" s="62">
        <v>81818</v>
      </c>
      <c r="F59" s="62">
        <v>612978</v>
      </c>
      <c r="G59" s="62">
        <v>18532</v>
      </c>
      <c r="H59" s="62">
        <v>446909</v>
      </c>
      <c r="I59" s="62">
        <v>12374</v>
      </c>
      <c r="J59" s="62">
        <v>591129</v>
      </c>
      <c r="K59" s="62">
        <v>17540</v>
      </c>
    </row>
    <row r="60" spans="1:11" x14ac:dyDescent="0.55000000000000004">
      <c r="A60" s="109">
        <v>44374</v>
      </c>
      <c r="B60" s="111" t="str">
        <f t="shared" si="4"/>
        <v>(日)</v>
      </c>
      <c r="C60" s="62">
        <f t="shared" si="0"/>
        <v>1267494</v>
      </c>
      <c r="D60" s="62">
        <v>658095</v>
      </c>
      <c r="E60" s="62">
        <v>71981</v>
      </c>
      <c r="F60" s="62">
        <v>532812</v>
      </c>
      <c r="G60" s="62">
        <v>4606</v>
      </c>
      <c r="H60" s="62">
        <v>536080</v>
      </c>
      <c r="I60" s="62">
        <v>15292</v>
      </c>
      <c r="J60" s="62">
        <v>512615</v>
      </c>
      <c r="K60" s="62">
        <v>4378</v>
      </c>
    </row>
    <row r="61" spans="1:11" x14ac:dyDescent="0.55000000000000004">
      <c r="A61" s="109">
        <v>44373</v>
      </c>
      <c r="B61" s="111" t="str">
        <f t="shared" si="4"/>
        <v>(土)</v>
      </c>
      <c r="C61" s="62">
        <f t="shared" si="0"/>
        <v>1277712</v>
      </c>
      <c r="D61" s="62">
        <v>624495</v>
      </c>
      <c r="E61" s="62">
        <v>70655</v>
      </c>
      <c r="F61" s="62">
        <v>578796</v>
      </c>
      <c r="G61" s="62">
        <v>3766</v>
      </c>
      <c r="H61" s="62">
        <v>513098</v>
      </c>
      <c r="I61" s="62">
        <v>18768</v>
      </c>
      <c r="J61" s="62">
        <v>556066</v>
      </c>
      <c r="K61" s="62">
        <v>3537</v>
      </c>
    </row>
    <row r="62" spans="1:11" x14ac:dyDescent="0.55000000000000004">
      <c r="A62" s="109">
        <v>44372</v>
      </c>
      <c r="B62" s="111" t="str">
        <f t="shared" si="4"/>
        <v>(金)</v>
      </c>
      <c r="C62" s="62">
        <f t="shared" si="0"/>
        <v>1256753</v>
      </c>
      <c r="D62" s="62">
        <v>573615</v>
      </c>
      <c r="E62" s="62">
        <v>70380</v>
      </c>
      <c r="F62" s="62">
        <v>608934</v>
      </c>
      <c r="G62" s="62">
        <v>3824</v>
      </c>
      <c r="H62" s="62">
        <v>482595</v>
      </c>
      <c r="I62" s="62">
        <v>14222</v>
      </c>
      <c r="J62" s="62">
        <v>583962</v>
      </c>
      <c r="K62" s="62">
        <v>3591</v>
      </c>
    </row>
    <row r="63" spans="1:11" x14ac:dyDescent="0.55000000000000004">
      <c r="A63" s="109">
        <v>44371</v>
      </c>
      <c r="B63" s="111" t="str">
        <f t="shared" si="4"/>
        <v>(木)</v>
      </c>
      <c r="C63" s="62">
        <f t="shared" si="0"/>
        <v>1281898</v>
      </c>
      <c r="D63" s="62">
        <v>596583</v>
      </c>
      <c r="E63" s="62">
        <v>64442</v>
      </c>
      <c r="F63" s="62">
        <v>617542</v>
      </c>
      <c r="G63" s="62">
        <v>3331</v>
      </c>
      <c r="H63" s="62">
        <v>519887</v>
      </c>
      <c r="I63" s="62">
        <v>14380</v>
      </c>
      <c r="J63" s="62">
        <v>594657</v>
      </c>
      <c r="K63" s="62">
        <v>3153</v>
      </c>
    </row>
    <row r="64" spans="1:11" x14ac:dyDescent="0.55000000000000004">
      <c r="A64" s="109">
        <v>44370</v>
      </c>
      <c r="B64" s="111" t="str">
        <f t="shared" si="4"/>
        <v>(水)</v>
      </c>
      <c r="C64" s="62">
        <f t="shared" si="0"/>
        <v>1294773</v>
      </c>
      <c r="D64" s="62">
        <v>610089</v>
      </c>
      <c r="E64" s="62">
        <v>66903</v>
      </c>
      <c r="F64" s="62">
        <v>614408</v>
      </c>
      <c r="G64" s="62">
        <v>3373</v>
      </c>
      <c r="H64" s="62">
        <v>540691</v>
      </c>
      <c r="I64" s="62">
        <v>15067</v>
      </c>
      <c r="J64" s="62">
        <v>592591</v>
      </c>
      <c r="K64" s="62">
        <v>3176</v>
      </c>
    </row>
    <row r="65" spans="1:11" x14ac:dyDescent="0.55000000000000004">
      <c r="A65" s="109">
        <v>44369</v>
      </c>
      <c r="B65" s="111" t="str">
        <f t="shared" si="4"/>
        <v>(火)</v>
      </c>
      <c r="C65" s="62">
        <f t="shared" si="0"/>
        <v>1271173</v>
      </c>
      <c r="D65" s="62">
        <v>607712</v>
      </c>
      <c r="E65" s="62">
        <v>64738</v>
      </c>
      <c r="F65" s="62">
        <v>596001</v>
      </c>
      <c r="G65" s="62">
        <v>2722</v>
      </c>
      <c r="H65" s="62">
        <v>544572</v>
      </c>
      <c r="I65" s="62">
        <v>18639</v>
      </c>
      <c r="J65" s="62">
        <v>575723</v>
      </c>
      <c r="K65" s="62">
        <v>2581</v>
      </c>
    </row>
    <row r="66" spans="1:11" x14ac:dyDescent="0.55000000000000004">
      <c r="A66" s="109">
        <v>44368</v>
      </c>
      <c r="B66" s="111" t="str">
        <f t="shared" si="4"/>
        <v>(月)</v>
      </c>
      <c r="C66" s="62">
        <f t="shared" si="0"/>
        <v>1145877</v>
      </c>
      <c r="D66" s="62">
        <v>587662</v>
      </c>
      <c r="E66" s="62">
        <v>61385</v>
      </c>
      <c r="F66" s="62">
        <v>493603</v>
      </c>
      <c r="G66" s="62">
        <v>3227</v>
      </c>
      <c r="H66" s="62">
        <v>534779</v>
      </c>
      <c r="I66" s="62">
        <v>18577</v>
      </c>
      <c r="J66" s="62">
        <v>477779</v>
      </c>
      <c r="K66" s="62">
        <v>3107</v>
      </c>
    </row>
    <row r="67" spans="1:11" x14ac:dyDescent="0.55000000000000004">
      <c r="A67" s="109">
        <v>44367</v>
      </c>
      <c r="B67" s="111" t="str">
        <f t="shared" si="4"/>
        <v>(日)</v>
      </c>
      <c r="C67" s="62">
        <f t="shared" si="0"/>
        <v>1082167</v>
      </c>
      <c r="D67" s="62">
        <v>606406</v>
      </c>
      <c r="E67" s="62">
        <v>40510</v>
      </c>
      <c r="F67" s="62">
        <v>435251</v>
      </c>
      <c r="G67" s="62">
        <v>0</v>
      </c>
      <c r="H67" s="62">
        <v>545542</v>
      </c>
      <c r="I67" s="62">
        <v>23302</v>
      </c>
      <c r="J67" s="62">
        <v>422598</v>
      </c>
      <c r="K67" s="62">
        <v>0</v>
      </c>
    </row>
    <row r="68" spans="1:11" x14ac:dyDescent="0.55000000000000004">
      <c r="A68" s="109">
        <v>44366</v>
      </c>
      <c r="B68" s="111" t="str">
        <f t="shared" si="4"/>
        <v>(土)</v>
      </c>
      <c r="C68" s="62">
        <f t="shared" ref="C68:C131" si="5">SUM(D68:G68)</f>
        <v>1082617</v>
      </c>
      <c r="D68" s="62">
        <v>609072</v>
      </c>
      <c r="E68" s="62">
        <v>37220</v>
      </c>
      <c r="F68" s="62">
        <v>436325</v>
      </c>
      <c r="G68" s="62">
        <v>0</v>
      </c>
      <c r="H68" s="62">
        <v>551736</v>
      </c>
      <c r="I68" s="62">
        <v>24561</v>
      </c>
      <c r="J68" s="62">
        <v>420258</v>
      </c>
      <c r="K68" s="62">
        <v>0</v>
      </c>
    </row>
    <row r="69" spans="1:11" x14ac:dyDescent="0.55000000000000004">
      <c r="A69" s="109">
        <v>44365</v>
      </c>
      <c r="B69" s="111" t="str">
        <f t="shared" si="4"/>
        <v>(金)</v>
      </c>
      <c r="C69" s="62">
        <f t="shared" si="5"/>
        <v>1093583</v>
      </c>
      <c r="D69" s="62">
        <v>575841</v>
      </c>
      <c r="E69" s="62">
        <v>29666</v>
      </c>
      <c r="F69" s="62">
        <v>488076</v>
      </c>
      <c r="G69" s="62">
        <v>0</v>
      </c>
      <c r="H69" s="62">
        <v>528465</v>
      </c>
      <c r="I69" s="62">
        <v>19841</v>
      </c>
      <c r="J69" s="62">
        <v>467734</v>
      </c>
      <c r="K69" s="62">
        <v>0</v>
      </c>
    </row>
    <row r="70" spans="1:11" x14ac:dyDescent="0.55000000000000004">
      <c r="A70" s="109">
        <v>44364</v>
      </c>
      <c r="B70" s="111" t="str">
        <f t="shared" si="4"/>
        <v>(木)</v>
      </c>
      <c r="C70" s="62">
        <f t="shared" si="5"/>
        <v>1136236</v>
      </c>
      <c r="D70" s="62">
        <v>593066</v>
      </c>
      <c r="E70" s="62">
        <v>32036</v>
      </c>
      <c r="F70" s="62">
        <v>511134</v>
      </c>
      <c r="G70" s="62">
        <v>0</v>
      </c>
      <c r="H70" s="62">
        <v>551997</v>
      </c>
      <c r="I70" s="62">
        <v>24213</v>
      </c>
      <c r="J70" s="62">
        <v>491643</v>
      </c>
      <c r="K70" s="62">
        <v>0</v>
      </c>
    </row>
    <row r="71" spans="1:11" x14ac:dyDescent="0.55000000000000004">
      <c r="A71" s="109">
        <v>44363</v>
      </c>
      <c r="B71" s="111" t="str">
        <f t="shared" si="4"/>
        <v>(水)</v>
      </c>
      <c r="C71" s="62">
        <f t="shared" si="5"/>
        <v>1141683</v>
      </c>
      <c r="D71" s="62">
        <v>587038</v>
      </c>
      <c r="E71" s="62">
        <v>30853</v>
      </c>
      <c r="F71" s="62">
        <v>523792</v>
      </c>
      <c r="G71" s="62">
        <v>0</v>
      </c>
      <c r="H71" s="62">
        <v>549254</v>
      </c>
      <c r="I71" s="62">
        <v>25787</v>
      </c>
      <c r="J71" s="62">
        <v>503297</v>
      </c>
      <c r="K71" s="62">
        <v>0</v>
      </c>
    </row>
    <row r="72" spans="1:11" x14ac:dyDescent="0.55000000000000004">
      <c r="A72" s="109">
        <v>44362</v>
      </c>
      <c r="B72" s="111" t="str">
        <f t="shared" si="4"/>
        <v>(火)</v>
      </c>
      <c r="C72" s="62">
        <f t="shared" si="5"/>
        <v>1110068</v>
      </c>
      <c r="D72" s="68">
        <v>607551</v>
      </c>
      <c r="E72" s="68">
        <v>30172</v>
      </c>
      <c r="F72" s="68">
        <v>472345</v>
      </c>
      <c r="G72" s="62">
        <v>0</v>
      </c>
      <c r="H72" s="68">
        <v>573062</v>
      </c>
      <c r="I72" s="68">
        <v>26197</v>
      </c>
      <c r="J72" s="68">
        <v>453682</v>
      </c>
      <c r="K72" s="62">
        <v>0</v>
      </c>
    </row>
    <row r="73" spans="1:11" x14ac:dyDescent="0.55000000000000004">
      <c r="A73" s="109">
        <v>44361</v>
      </c>
      <c r="B73" s="111" t="str">
        <f t="shared" si="4"/>
        <v>(月)</v>
      </c>
      <c r="C73" s="62">
        <f t="shared" si="5"/>
        <v>999814</v>
      </c>
      <c r="D73" s="68">
        <v>561494</v>
      </c>
      <c r="E73" s="68">
        <v>30480</v>
      </c>
      <c r="F73" s="68">
        <v>407840</v>
      </c>
      <c r="G73" s="62">
        <v>0</v>
      </c>
      <c r="H73" s="68">
        <v>532082</v>
      </c>
      <c r="I73" s="68">
        <v>27066</v>
      </c>
      <c r="J73" s="68">
        <v>392602</v>
      </c>
      <c r="K73" s="62">
        <v>0</v>
      </c>
    </row>
    <row r="74" spans="1:11" x14ac:dyDescent="0.55000000000000004">
      <c r="A74" s="109">
        <v>44360</v>
      </c>
      <c r="B74" s="111" t="str">
        <f t="shared" si="4"/>
        <v>(日)</v>
      </c>
      <c r="C74" s="62">
        <f t="shared" si="5"/>
        <v>908118</v>
      </c>
      <c r="D74" s="68">
        <v>559323</v>
      </c>
      <c r="E74" s="68">
        <v>34096</v>
      </c>
      <c r="F74" s="68">
        <v>314699</v>
      </c>
      <c r="G74" s="62">
        <v>0</v>
      </c>
      <c r="H74" s="68">
        <v>527783</v>
      </c>
      <c r="I74" s="68">
        <v>30625</v>
      </c>
      <c r="J74" s="68">
        <v>304150</v>
      </c>
      <c r="K74" s="62">
        <v>0</v>
      </c>
    </row>
    <row r="75" spans="1:11" x14ac:dyDescent="0.55000000000000004">
      <c r="A75" s="109">
        <v>44359</v>
      </c>
      <c r="B75" s="111" t="str">
        <f t="shared" si="4"/>
        <v>(土)</v>
      </c>
      <c r="C75" s="62">
        <f t="shared" si="5"/>
        <v>922179</v>
      </c>
      <c r="D75" s="68">
        <v>617790</v>
      </c>
      <c r="E75" s="68">
        <v>33293</v>
      </c>
      <c r="F75" s="68">
        <v>271096</v>
      </c>
      <c r="G75" s="62">
        <v>0</v>
      </c>
      <c r="H75" s="68">
        <v>584553</v>
      </c>
      <c r="I75" s="68">
        <v>30466</v>
      </c>
      <c r="J75" s="68">
        <v>258238</v>
      </c>
      <c r="K75" s="62">
        <v>0</v>
      </c>
    </row>
    <row r="76" spans="1:11" x14ac:dyDescent="0.55000000000000004">
      <c r="A76" s="109">
        <v>44358</v>
      </c>
      <c r="B76" s="111" t="str">
        <f t="shared" si="4"/>
        <v>(金)</v>
      </c>
      <c r="C76" s="62">
        <f t="shared" si="5"/>
        <v>946835</v>
      </c>
      <c r="D76" s="68">
        <v>657046</v>
      </c>
      <c r="E76" s="68">
        <v>29554</v>
      </c>
      <c r="F76" s="68">
        <v>260235</v>
      </c>
      <c r="G76" s="62">
        <v>0</v>
      </c>
      <c r="H76" s="68">
        <v>624235</v>
      </c>
      <c r="I76" s="68">
        <v>26884</v>
      </c>
      <c r="J76" s="68">
        <v>243545</v>
      </c>
      <c r="K76" s="62">
        <v>0</v>
      </c>
    </row>
    <row r="77" spans="1:11" x14ac:dyDescent="0.55000000000000004">
      <c r="A77" s="109">
        <v>44357</v>
      </c>
      <c r="B77" s="111" t="str">
        <f t="shared" si="4"/>
        <v>(木)</v>
      </c>
      <c r="C77" s="62">
        <f t="shared" si="5"/>
        <v>976692</v>
      </c>
      <c r="D77" s="68">
        <v>651967</v>
      </c>
      <c r="E77" s="68">
        <v>29386</v>
      </c>
      <c r="F77" s="68">
        <v>295339</v>
      </c>
      <c r="G77" s="62">
        <v>0</v>
      </c>
      <c r="H77" s="68">
        <v>622753</v>
      </c>
      <c r="I77" s="68">
        <v>26841</v>
      </c>
      <c r="J77" s="68">
        <v>278286</v>
      </c>
      <c r="K77" s="62">
        <v>0</v>
      </c>
    </row>
    <row r="78" spans="1:11" x14ac:dyDescent="0.55000000000000004">
      <c r="A78" s="109">
        <v>44356</v>
      </c>
      <c r="B78" s="111" t="str">
        <f t="shared" si="4"/>
        <v>(水)</v>
      </c>
      <c r="C78" s="62">
        <f t="shared" si="5"/>
        <v>974712</v>
      </c>
      <c r="D78" s="68">
        <v>667570</v>
      </c>
      <c r="E78" s="68">
        <v>27362</v>
      </c>
      <c r="F78" s="68">
        <v>279780</v>
      </c>
      <c r="G78" s="62">
        <v>0</v>
      </c>
      <c r="H78" s="68">
        <v>638254</v>
      </c>
      <c r="I78" s="68">
        <v>25379</v>
      </c>
      <c r="J78" s="68">
        <v>263861</v>
      </c>
      <c r="K78" s="62">
        <v>0</v>
      </c>
    </row>
    <row r="79" spans="1:11" x14ac:dyDescent="0.55000000000000004">
      <c r="A79" s="109">
        <v>44355</v>
      </c>
      <c r="B79" s="111" t="str">
        <f t="shared" si="4"/>
        <v>(火)</v>
      </c>
      <c r="C79" s="62">
        <f t="shared" si="5"/>
        <v>938000</v>
      </c>
      <c r="D79" s="68">
        <v>682429</v>
      </c>
      <c r="E79" s="68">
        <v>29207</v>
      </c>
      <c r="F79" s="68">
        <v>226364</v>
      </c>
      <c r="G79" s="62">
        <v>0</v>
      </c>
      <c r="H79" s="68">
        <v>655365</v>
      </c>
      <c r="I79" s="68">
        <v>27513</v>
      </c>
      <c r="J79" s="68">
        <v>212585</v>
      </c>
      <c r="K79" s="62">
        <v>0</v>
      </c>
    </row>
    <row r="80" spans="1:11" x14ac:dyDescent="0.55000000000000004">
      <c r="A80" s="109">
        <v>44354</v>
      </c>
      <c r="B80" s="111" t="str">
        <f t="shared" si="4"/>
        <v>(月)</v>
      </c>
      <c r="C80" s="62">
        <f t="shared" si="5"/>
        <v>842104</v>
      </c>
      <c r="D80" s="68">
        <v>627394</v>
      </c>
      <c r="E80" s="68">
        <v>29026</v>
      </c>
      <c r="F80" s="68">
        <v>185684</v>
      </c>
      <c r="G80" s="62">
        <v>0</v>
      </c>
      <c r="H80" s="68">
        <v>604440</v>
      </c>
      <c r="I80" s="68">
        <v>27270</v>
      </c>
      <c r="J80" s="68">
        <v>174768</v>
      </c>
      <c r="K80" s="62">
        <v>0</v>
      </c>
    </row>
    <row r="81" spans="1:11" x14ac:dyDescent="0.55000000000000004">
      <c r="A81" s="65">
        <v>44353</v>
      </c>
      <c r="B81" s="111" t="str">
        <f t="shared" si="4"/>
        <v>(日)</v>
      </c>
      <c r="C81" s="62">
        <f t="shared" si="5"/>
        <v>738602</v>
      </c>
      <c r="D81" s="68">
        <v>537194</v>
      </c>
      <c r="E81" s="68">
        <v>22783</v>
      </c>
      <c r="F81" s="68">
        <v>178625</v>
      </c>
      <c r="G81" s="62">
        <v>0</v>
      </c>
      <c r="H81" s="68">
        <v>515835</v>
      </c>
      <c r="I81" s="68">
        <v>21562</v>
      </c>
      <c r="J81" s="68">
        <v>172432</v>
      </c>
      <c r="K81" s="62">
        <v>0</v>
      </c>
    </row>
    <row r="82" spans="1:11" x14ac:dyDescent="0.55000000000000004">
      <c r="A82" s="65">
        <v>44352</v>
      </c>
      <c r="B82" s="111" t="str">
        <f t="shared" si="4"/>
        <v>(土)</v>
      </c>
      <c r="C82" s="62">
        <f t="shared" si="5"/>
        <v>737722</v>
      </c>
      <c r="D82" s="68">
        <v>592022</v>
      </c>
      <c r="E82" s="68">
        <v>20362</v>
      </c>
      <c r="F82" s="68">
        <v>125338</v>
      </c>
      <c r="G82" s="62">
        <v>0</v>
      </c>
      <c r="H82" s="68">
        <v>568059</v>
      </c>
      <c r="I82" s="68">
        <v>18948</v>
      </c>
      <c r="J82" s="68">
        <v>116301</v>
      </c>
      <c r="K82" s="62">
        <v>0</v>
      </c>
    </row>
    <row r="83" spans="1:11" x14ac:dyDescent="0.55000000000000004">
      <c r="A83" s="65">
        <v>44351</v>
      </c>
      <c r="B83" s="111" t="str">
        <f t="shared" si="4"/>
        <v>(金)</v>
      </c>
      <c r="C83" s="62">
        <f t="shared" si="5"/>
        <v>762106</v>
      </c>
      <c r="D83" s="68">
        <v>625388</v>
      </c>
      <c r="E83" s="68">
        <v>20205</v>
      </c>
      <c r="F83" s="68">
        <v>116513</v>
      </c>
      <c r="G83" s="62">
        <v>0</v>
      </c>
      <c r="H83" s="68">
        <v>599956</v>
      </c>
      <c r="I83" s="68">
        <v>18876</v>
      </c>
      <c r="J83" s="68">
        <v>103365</v>
      </c>
      <c r="K83" s="62">
        <v>0</v>
      </c>
    </row>
    <row r="84" spans="1:11" x14ac:dyDescent="0.55000000000000004">
      <c r="A84" s="65">
        <v>44350</v>
      </c>
      <c r="B84" s="111" t="str">
        <f>"(" &amp; TEXT(A84,"aaa") &amp; ")"</f>
        <v>(木)</v>
      </c>
      <c r="C84" s="62">
        <f t="shared" si="5"/>
        <v>798730</v>
      </c>
      <c r="D84" s="68">
        <v>642354</v>
      </c>
      <c r="E84" s="68">
        <v>19974</v>
      </c>
      <c r="F84" s="68">
        <v>136402</v>
      </c>
      <c r="G84" s="62">
        <v>0</v>
      </c>
      <c r="H84" s="68">
        <v>617165</v>
      </c>
      <c r="I84" s="68">
        <v>18862</v>
      </c>
      <c r="J84" s="68">
        <v>124028</v>
      </c>
      <c r="K84" s="62">
        <v>0</v>
      </c>
    </row>
    <row r="85" spans="1:11" x14ac:dyDescent="0.55000000000000004">
      <c r="A85" s="65">
        <v>44349</v>
      </c>
      <c r="B85" s="111" t="str">
        <f t="shared" ref="B85:B136" si="6">"(" &amp; TEXT(A85,"aaa") &amp; ")"</f>
        <v>(水)</v>
      </c>
      <c r="C85" s="62">
        <f t="shared" si="5"/>
        <v>797368</v>
      </c>
      <c r="D85" s="68">
        <v>638883</v>
      </c>
      <c r="E85" s="68">
        <v>19626</v>
      </c>
      <c r="F85" s="68">
        <v>138859</v>
      </c>
      <c r="G85" s="62">
        <v>0</v>
      </c>
      <c r="H85" s="68">
        <v>615488</v>
      </c>
      <c r="I85" s="68">
        <v>18514</v>
      </c>
      <c r="J85" s="68">
        <v>126082</v>
      </c>
      <c r="K85" s="62">
        <v>0</v>
      </c>
    </row>
    <row r="86" spans="1:11" x14ac:dyDescent="0.55000000000000004">
      <c r="A86" s="65">
        <v>44348</v>
      </c>
      <c r="B86" s="111" t="str">
        <f t="shared" si="6"/>
        <v>(火)</v>
      </c>
      <c r="C86" s="62">
        <f t="shared" si="5"/>
        <v>749697</v>
      </c>
      <c r="D86" s="68">
        <v>619375</v>
      </c>
      <c r="E86" s="68">
        <v>19168</v>
      </c>
      <c r="F86" s="68">
        <v>111154</v>
      </c>
      <c r="G86" s="62">
        <v>0</v>
      </c>
      <c r="H86" s="68">
        <v>597220</v>
      </c>
      <c r="I86" s="68">
        <v>18157</v>
      </c>
      <c r="J86" s="68">
        <v>99391</v>
      </c>
      <c r="K86" s="62">
        <v>0</v>
      </c>
    </row>
    <row r="87" spans="1:11" x14ac:dyDescent="0.55000000000000004">
      <c r="A87" s="65">
        <v>44347</v>
      </c>
      <c r="B87" s="111" t="str">
        <f t="shared" si="6"/>
        <v>(月)</v>
      </c>
      <c r="C87" s="62">
        <f t="shared" si="5"/>
        <v>628918</v>
      </c>
      <c r="D87" s="68">
        <v>514377</v>
      </c>
      <c r="E87" s="68">
        <v>18347</v>
      </c>
      <c r="F87" s="68">
        <v>96194</v>
      </c>
      <c r="G87" s="62">
        <v>0</v>
      </c>
      <c r="H87" s="68">
        <v>492298</v>
      </c>
      <c r="I87" s="68">
        <v>17207</v>
      </c>
      <c r="J87" s="68">
        <v>78010</v>
      </c>
      <c r="K87" s="62">
        <v>0</v>
      </c>
    </row>
    <row r="88" spans="1:11" x14ac:dyDescent="0.55000000000000004">
      <c r="A88" s="65">
        <v>44346</v>
      </c>
      <c r="B88" s="111" t="str">
        <f t="shared" si="6"/>
        <v>(日)</v>
      </c>
      <c r="C88" s="62">
        <f t="shared" si="5"/>
        <v>526699</v>
      </c>
      <c r="D88" s="68">
        <v>445224</v>
      </c>
      <c r="E88" s="68">
        <v>15890</v>
      </c>
      <c r="F88" s="68">
        <v>65585</v>
      </c>
      <c r="G88" s="62">
        <v>0</v>
      </c>
      <c r="H88" s="68">
        <v>429631</v>
      </c>
      <c r="I88" s="68">
        <v>15093</v>
      </c>
      <c r="J88" s="68">
        <v>59108</v>
      </c>
      <c r="K88" s="62">
        <v>0</v>
      </c>
    </row>
    <row r="89" spans="1:11" x14ac:dyDescent="0.55000000000000004">
      <c r="A89" s="65">
        <v>44345</v>
      </c>
      <c r="B89" s="111" t="str">
        <f t="shared" si="6"/>
        <v>(土)</v>
      </c>
      <c r="C89" s="62">
        <f t="shared" si="5"/>
        <v>533881</v>
      </c>
      <c r="D89" s="68">
        <v>457847</v>
      </c>
      <c r="E89" s="68">
        <v>15516</v>
      </c>
      <c r="F89" s="68">
        <v>60518</v>
      </c>
      <c r="G89" s="62">
        <v>0</v>
      </c>
      <c r="H89" s="68">
        <v>435568</v>
      </c>
      <c r="I89" s="68">
        <v>14663</v>
      </c>
      <c r="J89" s="68">
        <v>47402</v>
      </c>
      <c r="K89" s="62">
        <v>0</v>
      </c>
    </row>
    <row r="90" spans="1:11" x14ac:dyDescent="0.55000000000000004">
      <c r="A90" s="65">
        <v>44344</v>
      </c>
      <c r="B90" s="111" t="str">
        <f t="shared" si="6"/>
        <v>(金)</v>
      </c>
      <c r="C90" s="62">
        <f t="shared" si="5"/>
        <v>576932</v>
      </c>
      <c r="D90" s="68">
        <v>514402</v>
      </c>
      <c r="E90" s="68">
        <v>14311</v>
      </c>
      <c r="F90" s="68">
        <v>48219</v>
      </c>
      <c r="G90" s="62">
        <v>0</v>
      </c>
      <c r="H90" s="68">
        <v>485359</v>
      </c>
      <c r="I90" s="68">
        <v>13482</v>
      </c>
      <c r="J90" s="68">
        <v>30266</v>
      </c>
      <c r="K90" s="62">
        <v>0</v>
      </c>
    </row>
    <row r="91" spans="1:11" x14ac:dyDescent="0.55000000000000004">
      <c r="A91" s="65">
        <v>44343</v>
      </c>
      <c r="B91" s="111" t="str">
        <f t="shared" si="6"/>
        <v>(木)</v>
      </c>
      <c r="C91" s="62">
        <f t="shared" si="5"/>
        <v>599457</v>
      </c>
      <c r="D91" s="68">
        <v>540270</v>
      </c>
      <c r="E91" s="68">
        <v>12410</v>
      </c>
      <c r="F91" s="68">
        <v>46777</v>
      </c>
      <c r="G91" s="62">
        <v>0</v>
      </c>
      <c r="H91" s="68">
        <v>510622</v>
      </c>
      <c r="I91" s="68">
        <v>11784</v>
      </c>
      <c r="J91" s="68">
        <v>32346</v>
      </c>
      <c r="K91" s="62">
        <v>0</v>
      </c>
    </row>
    <row r="92" spans="1:11" x14ac:dyDescent="0.55000000000000004">
      <c r="A92" s="65">
        <v>44342</v>
      </c>
      <c r="B92" s="111" t="str">
        <f t="shared" si="6"/>
        <v>(水)</v>
      </c>
      <c r="C92" s="62">
        <f t="shared" si="5"/>
        <v>586481</v>
      </c>
      <c r="D92" s="68">
        <v>561882</v>
      </c>
      <c r="E92" s="68">
        <v>11481</v>
      </c>
      <c r="F92" s="68">
        <v>13118</v>
      </c>
      <c r="G92" s="62">
        <v>0</v>
      </c>
      <c r="H92" s="68">
        <v>529641</v>
      </c>
      <c r="I92" s="68">
        <v>10795</v>
      </c>
      <c r="J92" s="68">
        <v>9186</v>
      </c>
      <c r="K92" s="62">
        <v>0</v>
      </c>
    </row>
    <row r="93" spans="1:11" x14ac:dyDescent="0.55000000000000004">
      <c r="A93" s="65">
        <v>44341</v>
      </c>
      <c r="B93" s="111" t="str">
        <f t="shared" si="6"/>
        <v>(火)</v>
      </c>
      <c r="C93" s="62">
        <f t="shared" si="5"/>
        <v>528006</v>
      </c>
      <c r="D93" s="68">
        <v>506669</v>
      </c>
      <c r="E93" s="68">
        <v>9784</v>
      </c>
      <c r="F93" s="68">
        <v>11553</v>
      </c>
      <c r="G93" s="62">
        <v>0</v>
      </c>
      <c r="H93" s="68">
        <v>477959</v>
      </c>
      <c r="I93" s="68">
        <v>9307</v>
      </c>
      <c r="J93" s="68">
        <v>7788</v>
      </c>
      <c r="K93" s="62">
        <v>0</v>
      </c>
    </row>
    <row r="94" spans="1:11" x14ac:dyDescent="0.55000000000000004">
      <c r="A94" s="65">
        <v>44340</v>
      </c>
      <c r="B94" s="111" t="str">
        <f t="shared" si="6"/>
        <v>(月)</v>
      </c>
      <c r="C94" s="62">
        <f t="shared" si="5"/>
        <v>458073</v>
      </c>
      <c r="D94" s="68">
        <v>437411</v>
      </c>
      <c r="E94" s="68">
        <v>9832</v>
      </c>
      <c r="F94" s="68">
        <v>10830</v>
      </c>
      <c r="G94" s="62">
        <v>0</v>
      </c>
      <c r="H94" s="68">
        <v>414253</v>
      </c>
      <c r="I94" s="68">
        <v>9327</v>
      </c>
      <c r="J94" s="68">
        <v>7104</v>
      </c>
      <c r="K94" s="62">
        <v>0</v>
      </c>
    </row>
    <row r="95" spans="1:11" x14ac:dyDescent="0.55000000000000004">
      <c r="A95" s="65">
        <v>44339</v>
      </c>
      <c r="B95" s="111" t="str">
        <f t="shared" si="6"/>
        <v>(日)</v>
      </c>
      <c r="C95" s="62">
        <f t="shared" si="5"/>
        <v>350763</v>
      </c>
      <c r="D95" s="68">
        <v>325355</v>
      </c>
      <c r="E95" s="68">
        <v>0</v>
      </c>
      <c r="F95" s="68">
        <v>25408</v>
      </c>
      <c r="G95" s="62">
        <v>0</v>
      </c>
      <c r="H95" s="68">
        <v>312735</v>
      </c>
      <c r="I95" s="68">
        <v>0</v>
      </c>
      <c r="J95" s="68">
        <v>20724</v>
      </c>
      <c r="K95" s="62">
        <v>0</v>
      </c>
    </row>
    <row r="96" spans="1:11" x14ac:dyDescent="0.55000000000000004">
      <c r="A96" s="65">
        <v>44338</v>
      </c>
      <c r="B96" s="111" t="str">
        <f t="shared" si="6"/>
        <v>(土)</v>
      </c>
      <c r="C96" s="62">
        <f t="shared" si="5"/>
        <v>333041</v>
      </c>
      <c r="D96" s="68">
        <v>284724</v>
      </c>
      <c r="E96" s="68">
        <v>0</v>
      </c>
      <c r="F96" s="68">
        <v>48317</v>
      </c>
      <c r="G96" s="62">
        <v>0</v>
      </c>
      <c r="H96" s="68">
        <v>267600</v>
      </c>
      <c r="I96" s="68">
        <v>0</v>
      </c>
      <c r="J96" s="68">
        <v>24024</v>
      </c>
      <c r="K96" s="62">
        <v>0</v>
      </c>
    </row>
    <row r="97" spans="1:11" x14ac:dyDescent="0.55000000000000004">
      <c r="A97" s="65">
        <v>44337</v>
      </c>
      <c r="B97" s="111" t="str">
        <f t="shared" si="6"/>
        <v>(金)</v>
      </c>
      <c r="C97" s="62">
        <f t="shared" si="5"/>
        <v>346881</v>
      </c>
      <c r="D97" s="68">
        <v>280331</v>
      </c>
      <c r="E97" s="68">
        <v>0</v>
      </c>
      <c r="F97" s="68">
        <v>66550</v>
      </c>
      <c r="G97" s="62">
        <v>0</v>
      </c>
      <c r="H97" s="68">
        <v>253775</v>
      </c>
      <c r="I97" s="68">
        <v>0</v>
      </c>
      <c r="J97" s="68">
        <v>25883</v>
      </c>
      <c r="K97" s="62">
        <v>0</v>
      </c>
    </row>
    <row r="98" spans="1:11" x14ac:dyDescent="0.55000000000000004">
      <c r="A98" s="65">
        <v>44336</v>
      </c>
      <c r="B98" s="111" t="str">
        <f t="shared" si="6"/>
        <v>(木)</v>
      </c>
      <c r="C98" s="62">
        <f t="shared" si="5"/>
        <v>350923</v>
      </c>
      <c r="D98" s="68">
        <v>321823</v>
      </c>
      <c r="E98" s="68">
        <v>0</v>
      </c>
      <c r="F98" s="68">
        <v>29100</v>
      </c>
      <c r="G98" s="62">
        <v>0</v>
      </c>
      <c r="H98" s="68">
        <v>293429</v>
      </c>
      <c r="I98" s="68">
        <v>0</v>
      </c>
      <c r="J98" s="68">
        <v>14333</v>
      </c>
      <c r="K98" s="62">
        <v>0</v>
      </c>
    </row>
    <row r="99" spans="1:11" x14ac:dyDescent="0.55000000000000004">
      <c r="A99" s="65">
        <v>44335</v>
      </c>
      <c r="B99" s="111" t="str">
        <f t="shared" si="6"/>
        <v>(水)</v>
      </c>
      <c r="C99" s="62">
        <f t="shared" si="5"/>
        <v>387587</v>
      </c>
      <c r="D99" s="68">
        <v>308481</v>
      </c>
      <c r="E99" s="68">
        <v>0</v>
      </c>
      <c r="F99" s="68">
        <v>79106</v>
      </c>
      <c r="G99" s="62">
        <v>0</v>
      </c>
      <c r="H99" s="68">
        <v>282144</v>
      </c>
      <c r="I99" s="68">
        <v>0</v>
      </c>
      <c r="J99" s="68">
        <v>34876</v>
      </c>
      <c r="K99" s="62">
        <v>0</v>
      </c>
    </row>
    <row r="100" spans="1:11" x14ac:dyDescent="0.55000000000000004">
      <c r="A100" s="65">
        <v>44334</v>
      </c>
      <c r="B100" s="111" t="str">
        <f t="shared" si="6"/>
        <v>(火)</v>
      </c>
      <c r="C100" s="62">
        <f t="shared" si="5"/>
        <v>327767</v>
      </c>
      <c r="D100" s="68">
        <v>253696</v>
      </c>
      <c r="E100" s="68">
        <v>0</v>
      </c>
      <c r="F100" s="68">
        <v>74071</v>
      </c>
      <c r="G100" s="62">
        <v>0</v>
      </c>
      <c r="H100" s="68">
        <v>231086</v>
      </c>
      <c r="I100" s="68">
        <v>0</v>
      </c>
      <c r="J100" s="68">
        <v>36127</v>
      </c>
      <c r="K100" s="62">
        <v>0</v>
      </c>
    </row>
    <row r="101" spans="1:11" x14ac:dyDescent="0.55000000000000004">
      <c r="A101" s="65">
        <v>44333</v>
      </c>
      <c r="B101" s="111" t="str">
        <f t="shared" si="6"/>
        <v>(月)</v>
      </c>
      <c r="C101" s="62">
        <f t="shared" si="5"/>
        <v>269154</v>
      </c>
      <c r="D101" s="68">
        <v>211240</v>
      </c>
      <c r="E101" s="68">
        <v>0</v>
      </c>
      <c r="F101" s="68">
        <v>57914</v>
      </c>
      <c r="G101" s="62">
        <v>0</v>
      </c>
      <c r="H101" s="68">
        <v>192141</v>
      </c>
      <c r="I101" s="68">
        <v>0</v>
      </c>
      <c r="J101" s="68">
        <v>27314</v>
      </c>
      <c r="K101" s="62">
        <v>0</v>
      </c>
    </row>
    <row r="102" spans="1:11" x14ac:dyDescent="0.55000000000000004">
      <c r="A102" s="65">
        <v>44332</v>
      </c>
      <c r="B102" s="111" t="str">
        <f t="shared" si="6"/>
        <v>(日)</v>
      </c>
      <c r="C102" s="62">
        <f t="shared" si="5"/>
        <v>210513</v>
      </c>
      <c r="D102" s="68">
        <v>187438</v>
      </c>
      <c r="E102" s="68">
        <v>0</v>
      </c>
      <c r="F102" s="68">
        <v>23075</v>
      </c>
      <c r="G102" s="62">
        <v>0</v>
      </c>
      <c r="H102" s="68">
        <v>178756</v>
      </c>
      <c r="I102" s="68">
        <v>0</v>
      </c>
      <c r="J102" s="68">
        <v>15049</v>
      </c>
      <c r="K102" s="62">
        <v>0</v>
      </c>
    </row>
    <row r="103" spans="1:11" x14ac:dyDescent="0.55000000000000004">
      <c r="A103" s="65">
        <v>44331</v>
      </c>
      <c r="B103" s="111" t="str">
        <f t="shared" si="6"/>
        <v>(土)</v>
      </c>
      <c r="C103" s="62">
        <f t="shared" si="5"/>
        <v>177738</v>
      </c>
      <c r="D103" s="68">
        <v>138573</v>
      </c>
      <c r="E103" s="68">
        <v>0</v>
      </c>
      <c r="F103" s="68">
        <v>39165</v>
      </c>
      <c r="G103" s="62">
        <v>0</v>
      </c>
      <c r="H103" s="68">
        <v>125530</v>
      </c>
      <c r="I103" s="68">
        <v>0</v>
      </c>
      <c r="J103" s="68">
        <v>16403</v>
      </c>
      <c r="K103" s="62">
        <v>0</v>
      </c>
    </row>
    <row r="104" spans="1:11" x14ac:dyDescent="0.55000000000000004">
      <c r="A104" s="65">
        <v>44330</v>
      </c>
      <c r="B104" s="111" t="str">
        <f t="shared" si="6"/>
        <v>(金)</v>
      </c>
      <c r="C104" s="62">
        <f t="shared" si="5"/>
        <v>192849</v>
      </c>
      <c r="D104" s="68">
        <v>138062</v>
      </c>
      <c r="E104" s="68">
        <v>0</v>
      </c>
      <c r="F104" s="68">
        <v>54787</v>
      </c>
      <c r="G104" s="62">
        <v>0</v>
      </c>
      <c r="H104" s="68">
        <v>114551</v>
      </c>
      <c r="I104" s="68">
        <v>0</v>
      </c>
      <c r="J104" s="68">
        <v>18854</v>
      </c>
      <c r="K104" s="62">
        <v>0</v>
      </c>
    </row>
    <row r="105" spans="1:11" x14ac:dyDescent="0.55000000000000004">
      <c r="A105" s="65">
        <v>44329</v>
      </c>
      <c r="B105" s="111" t="str">
        <f t="shared" si="6"/>
        <v>(木)</v>
      </c>
      <c r="C105" s="62">
        <f t="shared" si="5"/>
        <v>216327</v>
      </c>
      <c r="D105" s="68">
        <v>159007</v>
      </c>
      <c r="E105" s="68">
        <v>0</v>
      </c>
      <c r="F105" s="68">
        <v>57320</v>
      </c>
      <c r="G105" s="62">
        <v>0</v>
      </c>
      <c r="H105" s="68">
        <v>136262</v>
      </c>
      <c r="I105" s="68">
        <v>0</v>
      </c>
      <c r="J105" s="68">
        <v>25550</v>
      </c>
      <c r="K105" s="62">
        <v>0</v>
      </c>
    </row>
    <row r="106" spans="1:11" x14ac:dyDescent="0.55000000000000004">
      <c r="A106" s="65">
        <v>44328</v>
      </c>
      <c r="B106" s="111" t="str">
        <f t="shared" si="6"/>
        <v>(水)</v>
      </c>
      <c r="C106" s="62">
        <f t="shared" si="5"/>
        <v>221467</v>
      </c>
      <c r="D106" s="68">
        <v>163276</v>
      </c>
      <c r="E106" s="68">
        <v>0</v>
      </c>
      <c r="F106" s="68">
        <v>58191</v>
      </c>
      <c r="G106" s="62">
        <v>0</v>
      </c>
      <c r="H106" s="68">
        <v>139630</v>
      </c>
      <c r="I106" s="68">
        <v>0</v>
      </c>
      <c r="J106" s="68">
        <v>26804</v>
      </c>
      <c r="K106" s="62">
        <v>0</v>
      </c>
    </row>
    <row r="107" spans="1:11" x14ac:dyDescent="0.55000000000000004">
      <c r="A107" s="65">
        <v>44327</v>
      </c>
      <c r="B107" s="111" t="str">
        <f t="shared" si="6"/>
        <v>(火)</v>
      </c>
      <c r="C107" s="62">
        <f t="shared" si="5"/>
        <v>180758</v>
      </c>
      <c r="D107" s="68">
        <v>132228</v>
      </c>
      <c r="E107" s="68">
        <v>0</v>
      </c>
      <c r="F107" s="68">
        <v>48530</v>
      </c>
      <c r="G107" s="62">
        <v>0</v>
      </c>
      <c r="H107" s="68">
        <v>109430</v>
      </c>
      <c r="I107" s="68">
        <v>0</v>
      </c>
      <c r="J107" s="68">
        <v>22633</v>
      </c>
      <c r="K107" s="62">
        <v>0</v>
      </c>
    </row>
    <row r="108" spans="1:11" x14ac:dyDescent="0.55000000000000004">
      <c r="A108" s="65">
        <v>44326</v>
      </c>
      <c r="B108" s="111" t="str">
        <f t="shared" si="6"/>
        <v>(月)</v>
      </c>
      <c r="C108" s="62">
        <f t="shared" si="5"/>
        <v>138817</v>
      </c>
      <c r="D108" s="68">
        <v>107009</v>
      </c>
      <c r="E108" s="68">
        <v>0</v>
      </c>
      <c r="F108" s="68">
        <v>31808</v>
      </c>
      <c r="G108" s="62">
        <v>0</v>
      </c>
      <c r="H108" s="68">
        <v>86707</v>
      </c>
      <c r="I108" s="68">
        <v>0</v>
      </c>
      <c r="J108" s="68">
        <v>14454</v>
      </c>
      <c r="K108" s="62">
        <v>0</v>
      </c>
    </row>
    <row r="109" spans="1:11" x14ac:dyDescent="0.55000000000000004">
      <c r="A109" s="65">
        <v>44325</v>
      </c>
      <c r="B109" s="111" t="str">
        <f t="shared" si="6"/>
        <v>(日)</v>
      </c>
      <c r="C109" s="62">
        <f t="shared" si="5"/>
        <v>83532</v>
      </c>
      <c r="D109" s="68">
        <v>74825</v>
      </c>
      <c r="E109" s="68">
        <v>0</v>
      </c>
      <c r="F109" s="68">
        <v>8707</v>
      </c>
      <c r="G109" s="62">
        <v>0</v>
      </c>
      <c r="H109" s="68">
        <v>66951</v>
      </c>
      <c r="I109" s="68">
        <v>0</v>
      </c>
      <c r="J109" s="68">
        <v>5839</v>
      </c>
      <c r="K109" s="62">
        <v>0</v>
      </c>
    </row>
    <row r="110" spans="1:11" x14ac:dyDescent="0.55000000000000004">
      <c r="A110" s="65">
        <v>44324</v>
      </c>
      <c r="B110" s="111" t="str">
        <f t="shared" si="6"/>
        <v>(土)</v>
      </c>
      <c r="C110" s="62">
        <f t="shared" si="5"/>
        <v>71808</v>
      </c>
      <c r="D110" s="68">
        <v>63511</v>
      </c>
      <c r="E110" s="68">
        <v>0</v>
      </c>
      <c r="F110" s="68">
        <v>8297</v>
      </c>
      <c r="G110" s="62">
        <v>0</v>
      </c>
      <c r="H110" s="68">
        <v>50134</v>
      </c>
      <c r="I110" s="68">
        <v>0</v>
      </c>
      <c r="J110" s="68">
        <v>4086</v>
      </c>
      <c r="K110" s="62">
        <v>0</v>
      </c>
    </row>
    <row r="111" spans="1:11" x14ac:dyDescent="0.55000000000000004">
      <c r="A111" s="65">
        <v>44323</v>
      </c>
      <c r="B111" s="111" t="str">
        <f t="shared" si="6"/>
        <v>(金)</v>
      </c>
      <c r="C111" s="62">
        <f t="shared" si="5"/>
        <v>62614</v>
      </c>
      <c r="D111" s="68">
        <v>51288</v>
      </c>
      <c r="E111" s="68">
        <v>0</v>
      </c>
      <c r="F111" s="68">
        <v>11326</v>
      </c>
      <c r="G111" s="62">
        <v>0</v>
      </c>
      <c r="H111" s="68">
        <v>33113</v>
      </c>
      <c r="I111" s="68">
        <v>0</v>
      </c>
      <c r="J111" s="68">
        <v>4780</v>
      </c>
      <c r="K111" s="62">
        <v>0</v>
      </c>
    </row>
    <row r="112" spans="1:11" x14ac:dyDescent="0.55000000000000004">
      <c r="A112" s="65">
        <v>44322</v>
      </c>
      <c r="B112" s="111" t="str">
        <f t="shared" si="6"/>
        <v>(木)</v>
      </c>
      <c r="C112" s="62">
        <f t="shared" si="5"/>
        <v>58122</v>
      </c>
      <c r="D112" s="68">
        <v>49478</v>
      </c>
      <c r="E112" s="68">
        <v>0</v>
      </c>
      <c r="F112" s="68">
        <v>8644</v>
      </c>
      <c r="G112" s="62">
        <v>0</v>
      </c>
      <c r="H112" s="68">
        <v>34345</v>
      </c>
      <c r="I112" s="68">
        <v>0</v>
      </c>
      <c r="J112" s="68">
        <v>4826</v>
      </c>
      <c r="K112" s="62">
        <v>0</v>
      </c>
    </row>
    <row r="113" spans="1:11" x14ac:dyDescent="0.55000000000000004">
      <c r="A113" s="65">
        <v>44321</v>
      </c>
      <c r="B113" s="111" t="str">
        <f t="shared" si="6"/>
        <v>(水)</v>
      </c>
      <c r="C113" s="62">
        <f t="shared" si="5"/>
        <v>10878</v>
      </c>
      <c r="D113" s="68">
        <v>9909</v>
      </c>
      <c r="E113" s="68">
        <v>0</v>
      </c>
      <c r="F113" s="68">
        <v>969</v>
      </c>
      <c r="G113" s="62">
        <v>0</v>
      </c>
      <c r="H113" s="68">
        <v>8354</v>
      </c>
      <c r="I113" s="68">
        <v>0</v>
      </c>
      <c r="J113" s="68">
        <v>753</v>
      </c>
      <c r="K113" s="62">
        <v>0</v>
      </c>
    </row>
    <row r="114" spans="1:11" x14ac:dyDescent="0.55000000000000004">
      <c r="A114" s="65">
        <v>44320</v>
      </c>
      <c r="B114" s="111" t="str">
        <f t="shared" si="6"/>
        <v>(火)</v>
      </c>
      <c r="C114" s="62">
        <f t="shared" si="5"/>
        <v>9363</v>
      </c>
      <c r="D114" s="68">
        <v>8569</v>
      </c>
      <c r="E114" s="68">
        <v>0</v>
      </c>
      <c r="F114" s="68">
        <v>794</v>
      </c>
      <c r="G114" s="62">
        <v>0</v>
      </c>
      <c r="H114" s="68">
        <v>6865</v>
      </c>
      <c r="I114" s="68">
        <v>0</v>
      </c>
      <c r="J114" s="68">
        <v>546</v>
      </c>
      <c r="K114" s="62">
        <v>0</v>
      </c>
    </row>
    <row r="115" spans="1:11" x14ac:dyDescent="0.55000000000000004">
      <c r="A115" s="65">
        <v>44319</v>
      </c>
      <c r="B115" s="111" t="str">
        <f t="shared" si="6"/>
        <v>(月)</v>
      </c>
      <c r="C115" s="62">
        <f t="shared" si="5"/>
        <v>8469</v>
      </c>
      <c r="D115" s="68">
        <v>7590</v>
      </c>
      <c r="E115" s="68">
        <v>0</v>
      </c>
      <c r="F115" s="68">
        <v>879</v>
      </c>
      <c r="G115" s="62">
        <v>0</v>
      </c>
      <c r="H115" s="68">
        <v>5871</v>
      </c>
      <c r="I115" s="68">
        <v>0</v>
      </c>
      <c r="J115" s="68">
        <v>800</v>
      </c>
      <c r="K115" s="62">
        <v>0</v>
      </c>
    </row>
    <row r="116" spans="1:11" x14ac:dyDescent="0.55000000000000004">
      <c r="A116" s="65">
        <v>44318</v>
      </c>
      <c r="B116" s="111" t="str">
        <f t="shared" si="6"/>
        <v>(日)</v>
      </c>
      <c r="C116" s="62">
        <f t="shared" si="5"/>
        <v>26018</v>
      </c>
      <c r="D116" s="68">
        <v>26018</v>
      </c>
      <c r="E116" s="68">
        <v>0</v>
      </c>
      <c r="F116" s="68">
        <v>0</v>
      </c>
      <c r="G116" s="62">
        <v>0</v>
      </c>
      <c r="H116" s="68">
        <v>20688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44317</v>
      </c>
      <c r="B117" s="111" t="str">
        <f t="shared" si="6"/>
        <v>(土)</v>
      </c>
      <c r="C117" s="62">
        <f t="shared" si="5"/>
        <v>47960</v>
      </c>
      <c r="D117" s="68">
        <v>47960</v>
      </c>
      <c r="E117" s="68">
        <v>0</v>
      </c>
      <c r="F117" s="68">
        <v>0</v>
      </c>
      <c r="G117" s="62">
        <v>0</v>
      </c>
      <c r="H117" s="68">
        <v>24228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44316</v>
      </c>
      <c r="B118" s="111" t="str">
        <f t="shared" si="6"/>
        <v>(金)</v>
      </c>
      <c r="C118" s="62">
        <f t="shared" si="5"/>
        <v>78565</v>
      </c>
      <c r="D118" s="68">
        <v>78565</v>
      </c>
      <c r="E118" s="68">
        <v>0</v>
      </c>
      <c r="F118" s="68">
        <v>0</v>
      </c>
      <c r="G118" s="62">
        <v>0</v>
      </c>
      <c r="H118" s="68">
        <v>29001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44315</v>
      </c>
      <c r="B119" s="111" t="str">
        <f>"(" &amp; TEXT(A119,"aaa") &amp; ")"</f>
        <v>(木)</v>
      </c>
      <c r="C119" s="62">
        <f t="shared" si="5"/>
        <v>22123</v>
      </c>
      <c r="D119" s="68">
        <v>22123</v>
      </c>
      <c r="E119" s="68">
        <v>0</v>
      </c>
      <c r="F119" s="68">
        <v>0</v>
      </c>
      <c r="G119" s="62">
        <v>0</v>
      </c>
      <c r="H119" s="68">
        <v>13490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44314</v>
      </c>
      <c r="B120" s="111" t="str">
        <f t="shared" si="6"/>
        <v>(水)</v>
      </c>
      <c r="C120" s="62">
        <f t="shared" si="5"/>
        <v>102492</v>
      </c>
      <c r="D120" s="68">
        <v>102492</v>
      </c>
      <c r="E120" s="68">
        <v>0</v>
      </c>
      <c r="F120" s="68">
        <v>0</v>
      </c>
      <c r="G120" s="62">
        <v>0</v>
      </c>
      <c r="H120" s="68">
        <v>39767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44313</v>
      </c>
      <c r="B121" s="111" t="str">
        <f t="shared" si="6"/>
        <v>(火)</v>
      </c>
      <c r="C121" s="62">
        <f t="shared" si="5"/>
        <v>93196</v>
      </c>
      <c r="D121" s="68">
        <v>93196</v>
      </c>
      <c r="E121" s="68">
        <v>0</v>
      </c>
      <c r="F121" s="68">
        <v>0</v>
      </c>
      <c r="G121" s="62">
        <v>0</v>
      </c>
      <c r="H121" s="68">
        <v>40131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44312</v>
      </c>
      <c r="B122" s="111" t="str">
        <f t="shared" si="6"/>
        <v>(月)</v>
      </c>
      <c r="C122" s="62">
        <f t="shared" si="5"/>
        <v>71218</v>
      </c>
      <c r="D122" s="68">
        <v>71218</v>
      </c>
      <c r="E122" s="68">
        <v>0</v>
      </c>
      <c r="F122" s="68">
        <v>0</v>
      </c>
      <c r="G122" s="62">
        <v>0</v>
      </c>
      <c r="H122" s="68">
        <v>30041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44311</v>
      </c>
      <c r="B123" s="111" t="str">
        <f t="shared" si="6"/>
        <v>(日)</v>
      </c>
      <c r="C123" s="62">
        <f t="shared" si="5"/>
        <v>26894</v>
      </c>
      <c r="D123" s="68">
        <v>26894</v>
      </c>
      <c r="E123" s="68">
        <v>0</v>
      </c>
      <c r="F123" s="68">
        <v>0</v>
      </c>
      <c r="G123" s="62">
        <v>0</v>
      </c>
      <c r="H123" s="68">
        <v>15826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44310</v>
      </c>
      <c r="B124" s="111" t="str">
        <f t="shared" si="6"/>
        <v>(土)</v>
      </c>
      <c r="C124" s="62">
        <f t="shared" si="5"/>
        <v>44299</v>
      </c>
      <c r="D124" s="68">
        <v>44299</v>
      </c>
      <c r="E124" s="68">
        <v>0</v>
      </c>
      <c r="F124" s="68">
        <v>0</v>
      </c>
      <c r="G124" s="62">
        <v>0</v>
      </c>
      <c r="H124" s="68">
        <v>17334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44309</v>
      </c>
      <c r="B125" s="111" t="str">
        <f t="shared" si="6"/>
        <v>(金)</v>
      </c>
      <c r="C125" s="62">
        <f t="shared" si="5"/>
        <v>67612</v>
      </c>
      <c r="D125" s="68">
        <v>67612</v>
      </c>
      <c r="E125" s="68">
        <v>0</v>
      </c>
      <c r="F125" s="68">
        <v>0</v>
      </c>
      <c r="G125" s="62">
        <v>0</v>
      </c>
      <c r="H125" s="68">
        <v>20570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44308</v>
      </c>
      <c r="B126" s="111" t="str">
        <f t="shared" si="6"/>
        <v>(木)</v>
      </c>
      <c r="C126" s="62">
        <f t="shared" si="5"/>
        <v>69653</v>
      </c>
      <c r="D126" s="68">
        <v>69653</v>
      </c>
      <c r="E126" s="68">
        <v>0</v>
      </c>
      <c r="F126" s="68">
        <v>0</v>
      </c>
      <c r="G126" s="62">
        <v>0</v>
      </c>
      <c r="H126" s="68">
        <v>27126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44307</v>
      </c>
      <c r="B127" s="111" t="str">
        <f t="shared" si="6"/>
        <v>(水)</v>
      </c>
      <c r="C127" s="62">
        <f t="shared" si="5"/>
        <v>71953</v>
      </c>
      <c r="D127" s="68">
        <v>71953</v>
      </c>
      <c r="E127" s="68">
        <v>0</v>
      </c>
      <c r="F127" s="68">
        <v>0</v>
      </c>
      <c r="G127" s="62">
        <v>0</v>
      </c>
      <c r="H127" s="68">
        <v>28612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44306</v>
      </c>
      <c r="B128" s="111" t="str">
        <f t="shared" si="6"/>
        <v>(火)</v>
      </c>
      <c r="C128" s="62">
        <f t="shared" si="5"/>
        <v>59831</v>
      </c>
      <c r="D128" s="68">
        <v>59831</v>
      </c>
      <c r="E128" s="68">
        <v>0</v>
      </c>
      <c r="F128" s="68">
        <v>0</v>
      </c>
      <c r="G128" s="62">
        <v>0</v>
      </c>
      <c r="H128" s="68">
        <v>24024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44305</v>
      </c>
      <c r="B129" s="111" t="str">
        <f t="shared" si="6"/>
        <v>(月)</v>
      </c>
      <c r="C129" s="62">
        <f t="shared" si="5"/>
        <v>39107</v>
      </c>
      <c r="D129" s="68">
        <v>39107</v>
      </c>
      <c r="E129" s="68">
        <v>0</v>
      </c>
      <c r="F129" s="68">
        <v>0</v>
      </c>
      <c r="G129" s="62">
        <v>0</v>
      </c>
      <c r="H129" s="68">
        <v>15457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44304</v>
      </c>
      <c r="B130" s="111" t="str">
        <f t="shared" si="6"/>
        <v>(日)</v>
      </c>
      <c r="C130" s="62">
        <f t="shared" si="5"/>
        <v>9188</v>
      </c>
      <c r="D130" s="68">
        <v>9188</v>
      </c>
      <c r="E130" s="68">
        <v>0</v>
      </c>
      <c r="F130" s="68">
        <v>0</v>
      </c>
      <c r="G130" s="62">
        <v>0</v>
      </c>
      <c r="H130" s="68">
        <v>5757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44303</v>
      </c>
      <c r="B131" s="111" t="str">
        <f t="shared" si="6"/>
        <v>(土)</v>
      </c>
      <c r="C131" s="62">
        <f t="shared" si="5"/>
        <v>9027</v>
      </c>
      <c r="D131" s="68">
        <v>9027</v>
      </c>
      <c r="E131" s="68">
        <v>0</v>
      </c>
      <c r="F131" s="68">
        <v>0</v>
      </c>
      <c r="G131" s="62">
        <v>0</v>
      </c>
      <c r="H131" s="68">
        <v>3930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44302</v>
      </c>
      <c r="B132" s="111" t="str">
        <f t="shared" si="6"/>
        <v>(金)</v>
      </c>
      <c r="C132" s="62">
        <f t="shared" ref="C132:C134" si="7">SUM(D132:G132)</f>
        <v>12472</v>
      </c>
      <c r="D132" s="68">
        <v>12472</v>
      </c>
      <c r="E132" s="68">
        <v>0</v>
      </c>
      <c r="F132" s="68">
        <v>0</v>
      </c>
      <c r="G132" s="62">
        <v>0</v>
      </c>
      <c r="H132" s="68">
        <v>3673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44301</v>
      </c>
      <c r="B133" s="111" t="str">
        <f t="shared" si="6"/>
        <v>(木)</v>
      </c>
      <c r="C133" s="62">
        <f t="shared" si="7"/>
        <v>9676</v>
      </c>
      <c r="D133" s="68">
        <v>9676</v>
      </c>
      <c r="E133" s="68">
        <v>0</v>
      </c>
      <c r="F133" s="68">
        <v>0</v>
      </c>
      <c r="G133" s="62">
        <v>0</v>
      </c>
      <c r="H133" s="68">
        <v>4425</v>
      </c>
      <c r="I133" s="68">
        <v>0</v>
      </c>
      <c r="J133" s="68">
        <v>0</v>
      </c>
      <c r="K133" s="62">
        <v>0</v>
      </c>
    </row>
    <row r="134" spans="1:11" x14ac:dyDescent="0.55000000000000004">
      <c r="A134" s="65">
        <v>44300</v>
      </c>
      <c r="B134" s="111" t="str">
        <f t="shared" si="6"/>
        <v>(水)</v>
      </c>
      <c r="C134" s="62">
        <f t="shared" si="7"/>
        <v>5546</v>
      </c>
      <c r="D134" s="68">
        <v>5546</v>
      </c>
      <c r="E134" s="68">
        <v>0</v>
      </c>
      <c r="F134" s="68">
        <v>0</v>
      </c>
      <c r="G134" s="62">
        <v>0</v>
      </c>
      <c r="H134" s="68">
        <v>3325</v>
      </c>
      <c r="I134" s="68">
        <v>0</v>
      </c>
      <c r="J134" s="68">
        <v>0</v>
      </c>
      <c r="K134" s="62">
        <v>0</v>
      </c>
    </row>
    <row r="135" spans="1:11" x14ac:dyDescent="0.55000000000000004">
      <c r="A135" s="65">
        <v>44299</v>
      </c>
      <c r="B135" s="111" t="str">
        <f t="shared" si="6"/>
        <v>(火)</v>
      </c>
      <c r="C135" s="62">
        <f>SUM(D135:G135)</f>
        <v>4401</v>
      </c>
      <c r="D135" s="68">
        <v>4401</v>
      </c>
      <c r="E135" s="68">
        <v>0</v>
      </c>
      <c r="F135" s="68">
        <v>0</v>
      </c>
      <c r="G135" s="62">
        <v>0</v>
      </c>
      <c r="H135" s="68">
        <v>2944</v>
      </c>
      <c r="I135" s="68">
        <v>0</v>
      </c>
      <c r="J135" s="68">
        <v>0</v>
      </c>
      <c r="K135" s="62">
        <v>0</v>
      </c>
    </row>
    <row r="136" spans="1:11" x14ac:dyDescent="0.55000000000000004">
      <c r="A136" s="65">
        <v>44298</v>
      </c>
      <c r="B136" s="111" t="str">
        <f t="shared" si="6"/>
        <v>(月)</v>
      </c>
      <c r="C136" s="62">
        <f>SUM(D136:G136)</f>
        <v>4964</v>
      </c>
      <c r="D136" s="81">
        <v>4964</v>
      </c>
      <c r="E136" s="81">
        <v>0</v>
      </c>
      <c r="F136" s="81">
        <v>0</v>
      </c>
      <c r="G136" s="81">
        <v>0</v>
      </c>
      <c r="H136" s="81">
        <v>3490</v>
      </c>
      <c r="I136" s="81">
        <v>0</v>
      </c>
      <c r="J136" s="81">
        <v>0</v>
      </c>
      <c r="K136" s="81">
        <v>0</v>
      </c>
    </row>
    <row r="137" spans="1:11" x14ac:dyDescent="0.55000000000000004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</row>
    <row r="138" spans="1:11" x14ac:dyDescent="0.55000000000000004">
      <c r="A138" s="78" t="s">
        <v>326</v>
      </c>
      <c r="B138" s="78"/>
    </row>
    <row r="139" spans="1:11" x14ac:dyDescent="0.55000000000000004">
      <c r="A139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35" t="s">
        <v>296</v>
      </c>
      <c r="B3" s="133" t="s">
        <v>297</v>
      </c>
      <c r="C3" s="131" t="s">
        <v>298</v>
      </c>
      <c r="D3" s="131" t="s">
        <v>299</v>
      </c>
      <c r="E3" s="134"/>
      <c r="F3" s="131" t="s">
        <v>300</v>
      </c>
      <c r="G3" s="134"/>
      <c r="H3" s="76"/>
      <c r="I3" s="76"/>
    </row>
    <row r="4" spans="1:9" x14ac:dyDescent="0.55000000000000004">
      <c r="A4" s="134"/>
      <c r="B4" s="136"/>
      <c r="C4" s="134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0" t="s">
        <v>287</v>
      </c>
      <c r="B5" s="134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6">
        <v>44407</v>
      </c>
      <c r="B6" s="108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6">
        <v>44406</v>
      </c>
      <c r="B7" s="108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6">
        <v>44405</v>
      </c>
      <c r="B8" s="108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6">
        <v>44404</v>
      </c>
      <c r="B9" s="108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6">
        <v>44403</v>
      </c>
      <c r="B10" s="108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6">
        <v>44398</v>
      </c>
      <c r="B11" s="108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6">
        <v>44397</v>
      </c>
      <c r="B12" s="108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6">
        <v>44396</v>
      </c>
      <c r="B13" s="108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6">
        <v>44393</v>
      </c>
      <c r="B14" s="108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6">
        <v>44392</v>
      </c>
      <c r="B15" s="108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6">
        <v>44391</v>
      </c>
      <c r="B16" s="108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6">
        <v>44390</v>
      </c>
      <c r="B17" s="108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6">
        <v>44389</v>
      </c>
      <c r="B18" s="108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6">
        <v>44386</v>
      </c>
      <c r="B19" s="108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6">
        <v>44385</v>
      </c>
      <c r="B20" s="108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6">
        <v>44384</v>
      </c>
      <c r="B21" s="108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6">
        <v>44383</v>
      </c>
      <c r="B22" s="108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6">
        <v>44382</v>
      </c>
      <c r="B23" s="108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6">
        <v>44379</v>
      </c>
      <c r="B24" s="108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6">
        <v>44378</v>
      </c>
      <c r="B25" s="108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6">
        <v>44377</v>
      </c>
      <c r="B26" s="108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6">
        <v>44376</v>
      </c>
      <c r="B27" s="108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6">
        <v>44375</v>
      </c>
      <c r="B28" s="108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6">
        <v>44372</v>
      </c>
      <c r="B29" s="108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6">
        <v>44371</v>
      </c>
      <c r="B30" s="108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6">
        <v>44370</v>
      </c>
      <c r="B31" s="108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6">
        <v>44369</v>
      </c>
      <c r="B32" s="108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6">
        <v>44368</v>
      </c>
      <c r="B33" s="108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6">
        <v>44365</v>
      </c>
      <c r="B34" s="108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6">
        <v>44364</v>
      </c>
      <c r="B35" s="108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6">
        <v>44363</v>
      </c>
      <c r="B36" s="108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6">
        <v>44362</v>
      </c>
      <c r="B37" s="108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6">
        <v>44361</v>
      </c>
      <c r="B38" s="108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6">
        <v>44358</v>
      </c>
      <c r="B39" s="108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6">
        <v>44357</v>
      </c>
      <c r="B40" s="108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6">
        <v>44356</v>
      </c>
      <c r="B41" s="108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6">
        <v>44355</v>
      </c>
      <c r="B42" s="108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6">
        <v>44354</v>
      </c>
      <c r="B43" s="108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6">
        <v>44351</v>
      </c>
      <c r="B44" s="108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7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7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7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7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7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7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7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7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7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7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7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7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7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7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7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7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7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7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7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7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7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7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7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7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7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7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7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7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7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348</v>
      </c>
    </row>
    <row r="3" spans="1:9" x14ac:dyDescent="0.55000000000000004">
      <c r="A3" s="137" t="s">
        <v>332</v>
      </c>
      <c r="B3" s="133" t="s">
        <v>297</v>
      </c>
      <c r="C3" s="133" t="s">
        <v>335</v>
      </c>
      <c r="D3" s="133" t="s">
        <v>297</v>
      </c>
      <c r="E3" s="131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33"/>
      <c r="B4" s="133"/>
      <c r="C4" s="133"/>
      <c r="D4" s="133"/>
      <c r="E4" s="131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44426</v>
      </c>
      <c r="B5" s="105" t="s">
        <v>306</v>
      </c>
      <c r="C5" s="103">
        <v>44423</v>
      </c>
      <c r="D5" s="105" t="s">
        <v>336</v>
      </c>
      <c r="E5" s="86">
        <v>10579702</v>
      </c>
      <c r="F5" s="86">
        <v>6761659</v>
      </c>
      <c r="G5" s="86">
        <v>3818043</v>
      </c>
      <c r="H5" s="75"/>
      <c r="I5" s="75"/>
    </row>
    <row r="6" spans="1:9" x14ac:dyDescent="0.55000000000000004">
      <c r="A6" s="103">
        <v>44419</v>
      </c>
      <c r="B6" s="105" t="s">
        <v>306</v>
      </c>
      <c r="C6" s="103">
        <v>44416</v>
      </c>
      <c r="D6" s="105" t="s">
        <v>336</v>
      </c>
      <c r="E6" s="86">
        <v>9282019</v>
      </c>
      <c r="F6" s="86">
        <v>6577221</v>
      </c>
      <c r="G6" s="86">
        <v>2704798</v>
      </c>
      <c r="H6" s="75"/>
      <c r="I6" s="75"/>
    </row>
    <row r="7" spans="1:9" x14ac:dyDescent="0.55000000000000004">
      <c r="A7" s="103">
        <v>44412</v>
      </c>
      <c r="B7" s="105" t="s">
        <v>306</v>
      </c>
      <c r="C7" s="103">
        <v>44409</v>
      </c>
      <c r="D7" s="105" t="s">
        <v>336</v>
      </c>
      <c r="E7" s="86">
        <v>7723380</v>
      </c>
      <c r="F7" s="86">
        <v>6269246</v>
      </c>
      <c r="G7" s="86">
        <v>1454134</v>
      </c>
      <c r="H7" s="75"/>
      <c r="I7" s="75"/>
    </row>
    <row r="8" spans="1:9" x14ac:dyDescent="0.55000000000000004">
      <c r="A8" s="87"/>
      <c r="B8" s="74"/>
      <c r="C8" s="74"/>
      <c r="D8" s="74"/>
      <c r="E8" s="74"/>
      <c r="F8" s="74"/>
      <c r="G8" s="75"/>
      <c r="H8" s="75"/>
    </row>
    <row r="9" spans="1:9" x14ac:dyDescent="0.55000000000000004">
      <c r="A9" s="76" t="s">
        <v>333</v>
      </c>
      <c r="B9" s="75"/>
      <c r="C9" s="75"/>
      <c r="D9" s="75"/>
      <c r="E9" s="75"/>
      <c r="F9" s="75"/>
      <c r="G9" s="76"/>
      <c r="H9" s="75"/>
    </row>
    <row r="10" spans="1:9" x14ac:dyDescent="0.55000000000000004">
      <c r="A10" s="76"/>
      <c r="B10" s="76"/>
      <c r="C10" s="76"/>
      <c r="D10" s="76"/>
      <c r="E10" s="76"/>
      <c r="F10" s="76"/>
      <c r="G10" s="76"/>
      <c r="H10" s="75"/>
    </row>
    <row r="11" spans="1:9" x14ac:dyDescent="0.55000000000000004">
      <c r="H11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（８月２０日公表時点）</v>
      </c>
    </row>
    <row r="3" spans="1:9" x14ac:dyDescent="0.55000000000000004">
      <c r="A3" s="137" t="s">
        <v>332</v>
      </c>
      <c r="B3" s="133" t="s">
        <v>297</v>
      </c>
      <c r="C3" s="133" t="s">
        <v>335</v>
      </c>
      <c r="D3" s="133" t="s">
        <v>297</v>
      </c>
      <c r="E3" s="131" t="s">
        <v>338</v>
      </c>
      <c r="F3" s="110" t="s">
        <v>299</v>
      </c>
      <c r="G3" s="110" t="s">
        <v>300</v>
      </c>
      <c r="H3" s="76"/>
      <c r="I3" s="76"/>
    </row>
    <row r="4" spans="1:9" x14ac:dyDescent="0.55000000000000004">
      <c r="A4" s="133"/>
      <c r="B4" s="133"/>
      <c r="C4" s="133"/>
      <c r="D4" s="133"/>
      <c r="E4" s="131"/>
      <c r="F4" s="80" t="s">
        <v>302</v>
      </c>
      <c r="G4" s="80" t="s">
        <v>302</v>
      </c>
      <c r="H4" s="75"/>
      <c r="I4" s="75"/>
    </row>
    <row r="5" spans="1:9" x14ac:dyDescent="0.55000000000000004">
      <c r="A5" s="109">
        <v>44428</v>
      </c>
      <c r="B5" s="112" t="s">
        <v>349</v>
      </c>
      <c r="C5" s="109">
        <v>44423</v>
      </c>
      <c r="D5" s="112" t="s">
        <v>350</v>
      </c>
      <c r="E5" s="86">
        <v>4130976</v>
      </c>
      <c r="F5" s="86">
        <v>2827197</v>
      </c>
      <c r="G5" s="86">
        <v>1303779</v>
      </c>
      <c r="H5" s="75"/>
      <c r="I5" s="75"/>
    </row>
    <row r="6" spans="1:9" x14ac:dyDescent="0.55000000000000004">
      <c r="A6" s="109">
        <v>44427</v>
      </c>
      <c r="B6" s="112" t="s">
        <v>316</v>
      </c>
      <c r="C6" s="109">
        <v>44423</v>
      </c>
      <c r="D6" s="112" t="s">
        <v>350</v>
      </c>
      <c r="E6" s="86">
        <v>3902839</v>
      </c>
      <c r="F6" s="86">
        <v>2705274</v>
      </c>
      <c r="G6" s="86">
        <v>1197565</v>
      </c>
      <c r="H6" s="75"/>
      <c r="I6" s="75"/>
    </row>
    <row r="7" spans="1:9" x14ac:dyDescent="0.55000000000000004">
      <c r="A7" s="109">
        <v>44426</v>
      </c>
      <c r="B7" s="112" t="s">
        <v>351</v>
      </c>
      <c r="C7" s="109">
        <v>44423</v>
      </c>
      <c r="D7" s="112" t="s">
        <v>350</v>
      </c>
      <c r="E7" s="86">
        <v>3663878</v>
      </c>
      <c r="F7" s="86">
        <v>2572887</v>
      </c>
      <c r="G7" s="86">
        <v>1090991</v>
      </c>
      <c r="H7" s="75"/>
      <c r="I7" s="75"/>
    </row>
    <row r="8" spans="1:9" x14ac:dyDescent="0.55000000000000004">
      <c r="A8" s="109">
        <v>44425</v>
      </c>
      <c r="B8" s="112" t="s">
        <v>352</v>
      </c>
      <c r="C8" s="109">
        <v>44416</v>
      </c>
      <c r="D8" s="112" t="s">
        <v>350</v>
      </c>
      <c r="E8" s="86">
        <v>3224734</v>
      </c>
      <c r="F8" s="86">
        <v>2409948</v>
      </c>
      <c r="G8" s="86">
        <v>814786</v>
      </c>
      <c r="H8" s="75"/>
      <c r="I8" s="75"/>
    </row>
    <row r="9" spans="1:9" x14ac:dyDescent="0.55000000000000004">
      <c r="A9" s="109">
        <v>44424</v>
      </c>
      <c r="B9" s="112" t="s">
        <v>353</v>
      </c>
      <c r="C9" s="109">
        <v>44416</v>
      </c>
      <c r="D9" s="112" t="s">
        <v>350</v>
      </c>
      <c r="E9" s="86">
        <v>3080184</v>
      </c>
      <c r="F9" s="86">
        <v>2325181</v>
      </c>
      <c r="G9" s="86">
        <v>755003</v>
      </c>
      <c r="H9" s="75"/>
      <c r="I9" s="75"/>
    </row>
    <row r="10" spans="1:9" x14ac:dyDescent="0.55000000000000004">
      <c r="A10" s="109">
        <v>44421</v>
      </c>
      <c r="B10" s="112" t="s">
        <v>349</v>
      </c>
      <c r="C10" s="109">
        <v>44416</v>
      </c>
      <c r="D10" s="112" t="s">
        <v>350</v>
      </c>
      <c r="E10" s="86">
        <v>2899381</v>
      </c>
      <c r="F10" s="86">
        <v>2215605</v>
      </c>
      <c r="G10" s="86">
        <v>683776</v>
      </c>
      <c r="H10" s="75"/>
      <c r="I10" s="75"/>
    </row>
    <row r="11" spans="1:9" x14ac:dyDescent="0.55000000000000004">
      <c r="A11" s="109">
        <v>44420</v>
      </c>
      <c r="B11" s="112" t="s">
        <v>316</v>
      </c>
      <c r="C11" s="109">
        <v>44416</v>
      </c>
      <c r="D11" s="112" t="s">
        <v>350</v>
      </c>
      <c r="E11" s="86">
        <v>2748556</v>
      </c>
      <c r="F11" s="86">
        <v>2115570</v>
      </c>
      <c r="G11" s="86">
        <v>632986</v>
      </c>
      <c r="H11" s="75"/>
      <c r="I11" s="75"/>
    </row>
    <row r="12" spans="1:9" x14ac:dyDescent="0.55000000000000004">
      <c r="A12" s="109">
        <v>44419</v>
      </c>
      <c r="B12" s="112" t="s">
        <v>351</v>
      </c>
      <c r="C12" s="109">
        <v>44416</v>
      </c>
      <c r="D12" s="112" t="s">
        <v>350</v>
      </c>
      <c r="E12" s="86">
        <v>2576423</v>
      </c>
      <c r="F12" s="86">
        <v>2005958</v>
      </c>
      <c r="G12" s="86">
        <v>570465</v>
      </c>
      <c r="H12" s="75"/>
      <c r="I12" s="75"/>
    </row>
    <row r="13" spans="1:9" x14ac:dyDescent="0.55000000000000004">
      <c r="A13" s="109">
        <v>44418</v>
      </c>
      <c r="B13" s="112" t="s">
        <v>339</v>
      </c>
      <c r="C13" s="109">
        <v>44409</v>
      </c>
      <c r="D13" s="112" t="s">
        <v>336</v>
      </c>
      <c r="E13" s="86">
        <v>2107992</v>
      </c>
      <c r="F13" s="86">
        <v>1814876</v>
      </c>
      <c r="G13" s="86">
        <v>293116</v>
      </c>
      <c r="H13" s="75"/>
      <c r="I13" s="75"/>
    </row>
    <row r="14" spans="1:9" x14ac:dyDescent="0.55000000000000004">
      <c r="A14" s="109">
        <v>44414</v>
      </c>
      <c r="B14" s="112" t="s">
        <v>309</v>
      </c>
      <c r="C14" s="109">
        <v>44409</v>
      </c>
      <c r="D14" s="112" t="s">
        <v>336</v>
      </c>
      <c r="E14" s="86">
        <v>1774733</v>
      </c>
      <c r="F14" s="86">
        <v>1551425</v>
      </c>
      <c r="G14" s="86">
        <v>223308</v>
      </c>
      <c r="H14" s="75"/>
      <c r="I14" s="75"/>
    </row>
    <row r="15" spans="1:9" x14ac:dyDescent="0.55000000000000004">
      <c r="A15" s="109">
        <v>44413</v>
      </c>
      <c r="B15" s="112" t="s">
        <v>310</v>
      </c>
      <c r="C15" s="109">
        <v>44409</v>
      </c>
      <c r="D15" s="112" t="s">
        <v>336</v>
      </c>
      <c r="E15" s="86">
        <v>1774269</v>
      </c>
      <c r="F15" s="86">
        <v>1550961</v>
      </c>
      <c r="G15" s="86">
        <v>223308</v>
      </c>
      <c r="H15" s="75"/>
      <c r="I15" s="75"/>
    </row>
    <row r="16" spans="1:9" x14ac:dyDescent="0.55000000000000004">
      <c r="A16" s="109">
        <v>44412</v>
      </c>
      <c r="B16" s="112" t="s">
        <v>306</v>
      </c>
      <c r="C16" s="109">
        <v>44409</v>
      </c>
      <c r="D16" s="112" t="s">
        <v>336</v>
      </c>
      <c r="E16" s="86">
        <v>1637626</v>
      </c>
      <c r="F16" s="86">
        <v>1449639</v>
      </c>
      <c r="G16" s="86">
        <v>187987</v>
      </c>
      <c r="H16" s="75"/>
      <c r="I16" s="75"/>
    </row>
    <row r="17" spans="1:8" x14ac:dyDescent="0.55000000000000004">
      <c r="A17" s="87"/>
      <c r="B17" s="74"/>
      <c r="C17" s="74"/>
      <c r="D17" s="74"/>
      <c r="E17" s="74"/>
      <c r="F17" s="74"/>
      <c r="G17" s="75"/>
      <c r="H17" s="75"/>
    </row>
    <row r="18" spans="1:8" x14ac:dyDescent="0.55000000000000004">
      <c r="A18" s="76" t="s">
        <v>340</v>
      </c>
      <c r="B18" s="75"/>
      <c r="C18" s="75"/>
      <c r="D18" s="75"/>
      <c r="E18" s="75"/>
      <c r="F18" s="75"/>
      <c r="G18" s="76"/>
      <c r="H18" s="75"/>
    </row>
    <row r="19" spans="1:8" x14ac:dyDescent="0.55000000000000004">
      <c r="A19" s="76"/>
      <c r="B19" s="76"/>
      <c r="C19" s="76"/>
      <c r="D19" s="76"/>
      <c r="E19" s="76"/>
      <c r="F19" s="76"/>
      <c r="G19" s="76"/>
      <c r="H19" s="75"/>
    </row>
    <row r="20" spans="1:8" x14ac:dyDescent="0.55000000000000004">
      <c r="H2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2021-08-22T13:40:51Z</dcterms:modified>
</cp:coreProperties>
</file>