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6B2C1CD-83DE-4F75-AC99-CAB00F933E33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11" l="1"/>
  <c r="B18" i="11"/>
  <c r="D17" i="11"/>
  <c r="B17" i="11"/>
  <c r="D16" i="11"/>
  <c r="B16" i="11"/>
  <c r="D15" i="11"/>
  <c r="B15" i="11"/>
  <c r="D14" i="11"/>
  <c r="B14" i="11"/>
  <c r="D13" i="11"/>
  <c r="B13" i="11"/>
  <c r="G2" i="11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<sst xmlns="http://schemas.openxmlformats.org/spreadsheetml/2006/main" count="34960" uniqueCount="363">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</sst>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79"/>
  <sheetViews>
    <sheetView workbookViewId="0">
      <pane ySplit="1" topLeftCell="A1250" activePane="bottomLeft" state="frozen"/>
      <selection activeCell="C24915" sqref="C24915"/>
      <selection pane="bottomLeft" activeCell="C24915" sqref="C2491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31790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18136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14955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25911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40794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8089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9421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100602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153122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191057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190455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206275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36843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24417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286424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255844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284096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19882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296657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39435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25532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7551</v>
      </c>
      <c r="P1320" s="27">
        <v>845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8459</v>
      </c>
      <c r="P1323" s="27">
        <v>755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9745</v>
      </c>
      <c r="P1326" s="27">
        <v>917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316140</v>
      </c>
      <c r="P1329" s="27">
        <v>71447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146383</v>
      </c>
      <c r="P1332" s="27">
        <v>53918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61436</v>
      </c>
      <c r="P1335" s="27">
        <v>7507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73759</v>
      </c>
      <c r="P1338" s="27">
        <v>8253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260544</v>
      </c>
      <c r="P1341" s="27">
        <v>97785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221052</v>
      </c>
      <c r="P1344" s="27">
        <v>123434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244241</v>
      </c>
      <c r="P1347" s="27">
        <v>152184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250727</v>
      </c>
      <c r="P1350" s="27">
        <v>177786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235138</v>
      </c>
      <c r="P1353" s="27">
        <v>191073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137092</v>
      </c>
      <c r="P1356" s="27">
        <v>32559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186291</v>
      </c>
      <c r="P1359" s="27">
        <v>21476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344052</v>
      </c>
      <c r="P1362" s="27">
        <v>268912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347740</v>
      </c>
      <c r="P1365" s="27">
        <v>222810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395489</v>
      </c>
      <c r="P1368" s="27">
        <v>250548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402156</v>
      </c>
      <c r="P1371" s="27">
        <v>135297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378761</v>
      </c>
      <c r="P1374" s="27">
        <v>208174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284207</v>
      </c>
      <c r="P1377" s="27">
        <v>41549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325495</v>
      </c>
      <c r="P1380" s="27">
        <v>25029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583238</v>
      </c>
      <c r="P1383" s="27">
        <v>204187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603307</v>
      </c>
      <c r="P1386" s="27">
        <v>63068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665519</v>
      </c>
      <c r="P1389" s="27">
        <v>61315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636433</v>
      </c>
      <c r="P1392" s="27">
        <v>105585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615359</v>
      </c>
      <c r="P1395" s="27">
        <v>122688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472406</v>
      </c>
      <c r="P1398" s="27">
        <v>58414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461554</v>
      </c>
      <c r="P1401" s="27">
        <v>65134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664672</v>
      </c>
      <c r="P1404" s="27">
        <v>235894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706679</v>
      </c>
      <c r="P1407" s="27">
        <v>204548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731944</v>
      </c>
      <c r="P1410" s="27">
        <v>226279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723969</v>
      </c>
      <c r="P1413" s="27">
        <v>220163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710634</v>
      </c>
      <c r="P1416" s="27">
        <v>212141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612708</v>
      </c>
      <c r="P1419" s="27">
        <v>124782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560690</v>
      </c>
      <c r="P1422" s="27">
        <v>178097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764829</v>
      </c>
      <c r="P1425" s="27">
        <v>319034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786917</v>
      </c>
      <c r="P1428" s="27">
        <v>316309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765950</v>
      </c>
      <c r="P1431" s="27">
        <v>379172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737494</v>
      </c>
      <c r="P1434" s="27">
        <v>378624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745317</v>
      </c>
      <c r="P1437" s="27">
        <v>352142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652378</v>
      </c>
      <c r="P1440" s="27">
        <v>271375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596622</v>
      </c>
      <c r="P1443" s="27">
        <v>314909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686173</v>
      </c>
      <c r="P1446" s="27">
        <v>532362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684973</v>
      </c>
      <c r="P1449" s="27">
        <v>545615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668348</v>
      </c>
      <c r="P1452" s="27">
        <v>597046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678986</v>
      </c>
      <c r="P1455" s="27">
        <v>590223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660653</v>
      </c>
      <c r="P1458" s="27">
        <v>562866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648622</v>
      </c>
      <c r="P1461" s="27">
        <v>436704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649686</v>
      </c>
      <c r="P1464" s="27">
        <v>435905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732955</v>
      </c>
      <c r="P1467" s="27">
        <v>618641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730161</v>
      </c>
      <c r="P1470" s="27">
        <v>645438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742654</v>
      </c>
      <c r="P1473" s="27">
        <v>676567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720031</v>
      </c>
      <c r="P1476" s="27">
        <v>683482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711330</v>
      </c>
      <c r="P1479" s="27">
        <v>685595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707541</v>
      </c>
      <c r="P1482" s="27">
        <v>579362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741145</v>
      </c>
      <c r="P1485" s="27">
        <v>533400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728673</v>
      </c>
      <c r="P1488" s="27">
        <v>695104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729822</v>
      </c>
      <c r="P1491" s="27">
        <v>728144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762973</v>
      </c>
      <c r="P1494" s="27">
        <v>715956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571620</v>
      </c>
      <c r="P1497" s="27">
        <v>693838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514960</v>
      </c>
      <c r="P1500" s="27">
        <v>703285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795189</v>
      </c>
      <c r="P1503" s="27">
        <v>601251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776485</v>
      </c>
      <c r="P1506" s="27">
        <v>536707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881770</v>
      </c>
      <c r="P1509" s="27">
        <v>642047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910886</v>
      </c>
      <c r="P1512" s="27">
        <v>655128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930127</v>
      </c>
      <c r="P1515" s="27">
        <v>630482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923834</v>
      </c>
      <c r="P1518" s="27">
        <v>627849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921722</v>
      </c>
      <c r="P1521" s="27">
        <v>624480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926249</v>
      </c>
      <c r="P1524" s="27">
        <v>604624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688983</v>
      </c>
      <c r="P1527" s="27">
        <v>615280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768194</v>
      </c>
      <c r="P1530" s="27">
        <v>667825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793744</v>
      </c>
      <c r="P1533" s="27">
        <v>651460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774803</v>
      </c>
      <c r="P1536" s="27">
        <v>657483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754746</v>
      </c>
      <c r="P1539" s="27">
        <v>632178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783224</v>
      </c>
      <c r="P1542" s="27">
        <v>622987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745765</v>
      </c>
      <c r="P1545" s="27">
        <v>629957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558238</v>
      </c>
      <c r="P1548" s="27">
        <v>648808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451367</v>
      </c>
      <c r="P1551" s="27">
        <v>624359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700914</v>
      </c>
      <c r="P1554" s="27">
        <v>636619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635405</v>
      </c>
      <c r="P1557" s="27">
        <v>681616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271582</v>
      </c>
      <c r="P1560" s="27">
        <v>270438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209576</v>
      </c>
      <c r="P1563" s="27">
        <v>192233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411748</v>
      </c>
      <c r="P1566" s="27">
        <v>723121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374818</v>
      </c>
      <c r="P1569" s="27">
        <v>673654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506170</v>
      </c>
      <c r="P1572" s="27">
        <v>759888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548337</v>
      </c>
      <c r="P1575" s="27">
        <v>757618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541198</v>
      </c>
      <c r="P1578" s="27">
        <v>764694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536339</v>
      </c>
      <c r="P1581" s="27">
        <v>750275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566320</v>
      </c>
      <c r="P1584" s="27">
        <v>755288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588806</v>
      </c>
      <c r="P1587" s="27">
        <v>778937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420753</v>
      </c>
      <c r="P1590" s="27">
        <v>1051876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510216</v>
      </c>
      <c r="P1593" s="27">
        <v>544979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528518</v>
      </c>
      <c r="P1596" s="27">
        <v>576511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522823</v>
      </c>
      <c r="P1599" s="27">
        <v>572533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515047</v>
      </c>
      <c r="P1602" s="27">
        <v>562040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531003</v>
      </c>
      <c r="P1605" s="27">
        <v>590305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663938</v>
      </c>
      <c r="P1608" s="27">
        <v>610606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-3914746</v>
      </c>
      <c r="P1611" s="27">
        <v>-321276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157421</v>
      </c>
      <c r="P1614" s="27">
        <v>97403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450519</v>
      </c>
      <c r="P1617" s="27">
        <v>549429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463891</v>
      </c>
      <c r="P1620" s="27">
        <v>479186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455824</v>
      </c>
      <c r="P1623" s="27">
        <v>218938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317684</v>
      </c>
      <c r="P1626" s="27">
        <v>129800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335285</v>
      </c>
      <c r="P1629" s="27">
        <v>243551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-7112254</v>
      </c>
      <c r="P1632" s="27">
        <v>-2496859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396450</v>
      </c>
      <c r="P1635" s="27">
        <v>337625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495867</v>
      </c>
      <c r="P1638" s="27">
        <v>417013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520490</v>
      </c>
      <c r="P1641" s="27">
        <v>406981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515109</v>
      </c>
      <c r="P1644" s="27">
        <v>394114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532516</v>
      </c>
      <c r="P1647" s="27">
        <v>429236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637856</v>
      </c>
      <c r="P1650" s="27">
        <v>489897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-6671117</v>
      </c>
      <c r="P1653" s="27">
        <v>-2978187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441460</v>
      </c>
      <c r="P1656" s="27">
        <v>376013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468033</v>
      </c>
      <c r="P1659" s="27">
        <v>375473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446236</v>
      </c>
      <c r="P1662" s="27">
        <v>361472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405883</v>
      </c>
      <c r="P1665" s="27">
        <v>330523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373998</v>
      </c>
      <c r="P1668" s="27">
        <v>303575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391110</v>
      </c>
      <c r="P1671" s="27">
        <v>332362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258702</v>
      </c>
      <c r="P1674" s="27">
        <v>242572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>
        <v>0</v>
      </c>
      <c r="P1677">
        <v>0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>
        <v>0</v>
      </c>
      <c r="P1678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>
        <v>0</v>
      </c>
      <c r="P167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911"/>
  <sheetViews>
    <sheetView workbookViewId="0">
      <pane xSplit="1" ySplit="1" topLeftCell="B24900" activePane="bottomRight" state="frozen"/>
      <selection activeCell="O1257" sqref="O1257:P1676"/>
      <selection pane="topRight" activeCell="O1257" sqref="O1257:P1676"/>
      <selection pane="bottomLeft" activeCell="O1257" sqref="O1257:P1676"/>
      <selection pane="bottomRight" activeCell="C24915" sqref="C2491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44438</v>
      </c>
      <c r="B3" s="26" t="s">
        <v>153</v>
      </c>
      <c r="C3" s="26">
        <f>IF(D21="", "", D21)</f>
        <v>1450487</v>
      </c>
      <c r="D3" s="26">
        <f>IF(C21="", "", C21)</f>
        <v>20629080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231596</v>
      </c>
      <c r="I3" s="26" t="str">
        <f t="shared" si="1"/>
        <v/>
      </c>
      <c r="J3" s="26">
        <f t="shared" si="1"/>
        <v>2075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1187366</v>
      </c>
      <c r="N3" s="26">
        <f t="shared" si="2"/>
        <v>15939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44438</v>
      </c>
      <c r="B4" s="26" t="s">
        <v>154</v>
      </c>
      <c r="C4" s="26">
        <f>IF(D22="", "", D22)</f>
        <v>3862</v>
      </c>
      <c r="D4" s="26">
        <f>IF(C22="", "", C22)</f>
        <v>978256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3679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30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331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20629080</v>
      </c>
      <c r="D12" s="46">
        <v>1450487</v>
      </c>
      <c r="E12" s="46">
        <v>231596</v>
      </c>
      <c r="F12" s="46">
        <v>2075</v>
      </c>
      <c r="G12" s="46">
        <v>1187366</v>
      </c>
      <c r="H12" s="46">
        <v>15939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978256</v>
      </c>
      <c r="D13" s="46">
        <v>3862</v>
      </c>
      <c r="E13" s="46">
        <v>176</v>
      </c>
      <c r="F13" s="46">
        <v>0</v>
      </c>
      <c r="G13" s="46">
        <v>3679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21608165</v>
      </c>
      <c r="D15" s="45">
        <f t="shared" si="3"/>
        <v>1454364</v>
      </c>
      <c r="E15" s="45">
        <f t="shared" si="3"/>
        <v>231772</v>
      </c>
      <c r="F15" s="45">
        <f t="shared" si="3"/>
        <v>2075</v>
      </c>
      <c r="G15" s="45">
        <f t="shared" si="3"/>
        <v>1191060</v>
      </c>
      <c r="H15" s="45">
        <f t="shared" si="3"/>
        <v>15946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20629080</v>
      </c>
      <c r="D21" s="28">
        <f t="shared" si="4"/>
        <v>1450487</v>
      </c>
      <c r="E21" s="3"/>
      <c r="F21" s="3"/>
      <c r="G21" s="3"/>
      <c r="H21" s="3"/>
      <c r="I21" s="28">
        <f>E12</f>
        <v>231596</v>
      </c>
      <c r="J21" s="3"/>
      <c r="K21" s="28">
        <f>F12</f>
        <v>2075</v>
      </c>
      <c r="L21" s="3"/>
      <c r="M21" s="3"/>
      <c r="N21" s="16">
        <f>G21</f>
        <v>0</v>
      </c>
      <c r="O21" s="28">
        <f t="shared" ref="O21:P23" si="5">G12</f>
        <v>1187366</v>
      </c>
      <c r="P21" s="28">
        <f t="shared" si="5"/>
        <v>15939</v>
      </c>
    </row>
    <row r="22" spans="1:16" x14ac:dyDescent="0.55000000000000004">
      <c r="B22" s="26" t="s">
        <v>167</v>
      </c>
      <c r="C22" s="28">
        <f t="shared" si="4"/>
        <v>978256</v>
      </c>
      <c r="D22" s="28">
        <f t="shared" si="4"/>
        <v>3862</v>
      </c>
      <c r="E22" s="3"/>
      <c r="F22" s="3"/>
      <c r="G22" s="3"/>
      <c r="H22" s="3"/>
      <c r="I22" s="28">
        <f>E13</f>
        <v>176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3679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21608165</v>
      </c>
      <c r="D24" s="26">
        <f t="shared" si="6"/>
        <v>1454364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231772</v>
      </c>
      <c r="J24" s="26">
        <f t="shared" si="6"/>
        <v>0</v>
      </c>
      <c r="K24" s="26">
        <f t="shared" si="6"/>
        <v>2075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1191060</v>
      </c>
      <c r="P24" s="26">
        <f t="shared" si="6"/>
        <v>15946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29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44437</v>
      </c>
      <c r="C5" s="30" t="s">
        <v>7</v>
      </c>
      <c r="D5" s="40">
        <f>IFERROR(INT(TRIM(SUBSTITUTE(VLOOKUP($A5&amp;"*",各都道府県の状況!$A:$I,D$3,FALSE), "※5", ""))), "")</f>
        <v>56236</v>
      </c>
      <c r="E5" s="40">
        <f>IFERROR(INT(TRIM(SUBSTITUTE(VLOOKUP($A5&amp;"*",各都道府県の状況!$A:$I,E$3,FALSE), "※5", ""))), "")</f>
        <v>986630</v>
      </c>
      <c r="F5" s="40">
        <f>IFERROR(INT(TRIM(SUBSTITUTE(VLOOKUP($A5&amp;"*",各都道府県の状況!$A:$I,F$3,FALSE), "※5", ""))), "")</f>
        <v>49774</v>
      </c>
      <c r="G5" s="40">
        <f>IFERROR(INT(TRIM(SUBSTITUTE(VLOOKUP($A5&amp;"*",各都道府県の状況!$A:$I,G$3,FALSE), "※5", ""))), "")</f>
        <v>1442</v>
      </c>
      <c r="H5" s="40">
        <f>IFERROR(INT(TRIM(SUBSTITUTE(VLOOKUP($A5&amp;"*",各都道府県の状況!$A:$I,H$3,FALSE), "※5", ""))), "")</f>
        <v>5135</v>
      </c>
      <c r="I5" s="40">
        <f>IFERROR(INT(TRIM(SUBSTITUTE(VLOOKUP($A5&amp;"*",各都道府県の状況!$A:$I,I$3,FALSE), "※5", ""))), "")</f>
        <v>16</v>
      </c>
      <c r="J5" s="2"/>
    </row>
    <row r="6" spans="1:10" x14ac:dyDescent="0.55000000000000004">
      <c r="A6" s="12" t="s">
        <v>182</v>
      </c>
      <c r="B6" s="13">
        <f t="shared" si="0"/>
        <v>44437</v>
      </c>
      <c r="C6" s="30" t="s">
        <v>11</v>
      </c>
      <c r="D6" s="40">
        <f>IFERROR(INT(TRIM(SUBSTITUTE(VLOOKUP($A6&amp;"*",各都道府県の状況!$A:$I,D$3,FALSE), "※5", ""))), "")</f>
        <v>4221</v>
      </c>
      <c r="E6" s="40">
        <f>IFERROR(INT(TRIM(SUBSTITUTE(VLOOKUP($A6&amp;"*",各都道府県の状況!$A:$I,E$3,FALSE), "※5", ""))), "")</f>
        <v>67995</v>
      </c>
      <c r="F6" s="40">
        <f>IFERROR(INT(TRIM(SUBSTITUTE(VLOOKUP($A6&amp;"*",各都道府県の状況!$A:$I,F$3,FALSE), "※5", ""))), "")</f>
        <v>3273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915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44437</v>
      </c>
      <c r="C7" s="30" t="s">
        <v>12</v>
      </c>
      <c r="D7" s="40">
        <f>IFERROR(INT(TRIM(SUBSTITUTE(VLOOKUP($A7&amp;"*",各都道府県の状況!$A:$I,D$3,FALSE), "※5", ""))), "")</f>
        <v>2951</v>
      </c>
      <c r="E7" s="40">
        <f>IFERROR(INT(TRIM(SUBSTITUTE(VLOOKUP($A7&amp;"*",各都道府県の状況!$A:$I,E$3,FALSE), "※5", ""))), "")</f>
        <v>106525</v>
      </c>
      <c r="F7" s="40">
        <f>IFERROR(INT(TRIM(SUBSTITUTE(VLOOKUP($A7&amp;"*",各都道府県の状況!$A:$I,F$3,FALSE), "※5", ""))), "")</f>
        <v>2576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326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44437</v>
      </c>
      <c r="C8" s="30" t="s">
        <v>13</v>
      </c>
      <c r="D8" s="40">
        <f>IFERROR(INT(TRIM(SUBSTITUTE(VLOOKUP($A8&amp;"*",各都道府県の状況!$A:$I,D$3,FALSE), "※5", ""))), "")</f>
        <v>14505</v>
      </c>
      <c r="E8" s="40">
        <f>IFERROR(INT(TRIM(SUBSTITUTE(VLOOKUP($A8&amp;"*",各都道府県の状況!$A:$I,E$3,FALSE), "※5", ""))), "")</f>
        <v>204004</v>
      </c>
      <c r="F8" s="40">
        <f>IFERROR(INT(TRIM(SUBSTITUTE(VLOOKUP($A8&amp;"*",各都道府県の状況!$A:$I,F$3,FALSE), "※5", ""))), "")</f>
        <v>11956</v>
      </c>
      <c r="G8" s="40">
        <f>IFERROR(INT(TRIM(SUBSTITUTE(VLOOKUP($A8&amp;"*",各都道府県の状況!$A:$I,G$3,FALSE), "※5", ""))), "")</f>
        <v>100</v>
      </c>
      <c r="H8" s="40">
        <f>IFERROR(INT(TRIM(SUBSTITUTE(VLOOKUP($A8&amp;"*",各都道府県の状況!$A:$I,H$3,FALSE), "※5", ""))), "")</f>
        <v>2368</v>
      </c>
      <c r="I8" s="40">
        <f>IFERROR(INT(TRIM(SUBSTITUTE(VLOOKUP($A8&amp;"*",各都道府県の状況!$A:$I,I$3,FALSE), "※5", ""))), "")</f>
        <v>33</v>
      </c>
    </row>
    <row r="9" spans="1:10" ht="21" customHeight="1" x14ac:dyDescent="0.55000000000000004">
      <c r="A9" s="12" t="s">
        <v>185</v>
      </c>
      <c r="B9" s="13">
        <f t="shared" si="0"/>
        <v>44437</v>
      </c>
      <c r="C9" s="30" t="s">
        <v>14</v>
      </c>
      <c r="D9" s="40">
        <f>IFERROR(INT(TRIM(SUBSTITUTE(VLOOKUP($A9&amp;"*",各都道府県の状況!$A:$I,D$3,FALSE), "※5", ""))), "")</f>
        <v>1597</v>
      </c>
      <c r="E9" s="40">
        <f>IFERROR(INT(TRIM(SUBSTITUTE(VLOOKUP($A9&amp;"*",各都道府県の状況!$A:$I,E$3,FALSE), "※5", ""))), "")</f>
        <v>20728</v>
      </c>
      <c r="F9" s="40">
        <f>IFERROR(INT(TRIM(SUBSTITUTE(VLOOKUP($A9&amp;"*",各都道府県の状況!$A:$I,F$3,FALSE), "※5", ""))), "")</f>
        <v>1284</v>
      </c>
      <c r="G9" s="40">
        <f>IFERROR(INT(TRIM(SUBSTITUTE(VLOOKUP($A9&amp;"*",各都道府県の状況!$A:$I,G$3,FALSE), "※5", ""))), "")</f>
        <v>22</v>
      </c>
      <c r="H9" s="40">
        <f>IFERROR(INT(TRIM(SUBSTITUTE(VLOOKUP($A9&amp;"*",各都道府県の状況!$A:$I,H$3,FALSE), "※5", ""))), "")</f>
        <v>291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44437</v>
      </c>
      <c r="C10" s="30" t="s">
        <v>15</v>
      </c>
      <c r="D10" s="40">
        <f>IFERROR(INT(TRIM(SUBSTITUTE(VLOOKUP($A10&amp;"*",各都道府県の状況!$A:$I,D$3,FALSE), "※5", ""))), "")</f>
        <v>3124</v>
      </c>
      <c r="E10" s="40">
        <f>IFERROR(INT(TRIM(SUBSTITUTE(VLOOKUP($A10&amp;"*",各都道府県の状況!$A:$I,E$3,FALSE), "※5", ""))), "")</f>
        <v>83152</v>
      </c>
      <c r="F10" s="40">
        <f>IFERROR(INT(TRIM(SUBSTITUTE(VLOOKUP($A10&amp;"*",各都道府県の状況!$A:$I,F$3,FALSE), "※5", ""))), "")</f>
        <v>2636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440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44437</v>
      </c>
      <c r="C11" s="30" t="s">
        <v>16</v>
      </c>
      <c r="D11" s="40">
        <f>IFERROR(INT(TRIM(SUBSTITUTE(VLOOKUP($A11&amp;"*",各都道府県の状況!$A:$I,D$3,FALSE), "※5", ""))), "")</f>
        <v>8604</v>
      </c>
      <c r="E11" s="40">
        <f>IFERROR(INT(TRIM(SUBSTITUTE(VLOOKUP($A11&amp;"*",各都道府県の状況!$A:$I,E$3,FALSE), "※5", ""))), "")</f>
        <v>362075</v>
      </c>
      <c r="F11" s="40">
        <f>IFERROR(INT(TRIM(SUBSTITUTE(VLOOKUP($A11&amp;"*",各都道府県の状況!$A:$I,F$3,FALSE), "※5", ""))), "")</f>
        <v>7392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1047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44437</v>
      </c>
      <c r="C12" s="30" t="s">
        <v>17</v>
      </c>
      <c r="D12" s="40">
        <f>IFERROR(INT(TRIM(SUBSTITUTE(VLOOKUP($A12&amp;"*",各都道府県の状況!$A:$I,D$3,FALSE), "※5", ""))), "")</f>
        <v>20241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17728</v>
      </c>
      <c r="G12" s="40">
        <f>IFERROR(INT(TRIM(SUBSTITUTE(VLOOKUP($A12&amp;"*",各都道府県の状況!$A:$I,G$3,FALSE), "※5", ""))), "")</f>
        <v>186</v>
      </c>
      <c r="H12" s="40">
        <f>IFERROR(INT(TRIM(SUBSTITUTE(VLOOKUP($A12&amp;"*",各都道府県の状況!$A:$I,H$3,FALSE), "※5", ""))), "")</f>
        <v>2327</v>
      </c>
      <c r="I12" s="40">
        <f>IFERROR(INT(TRIM(SUBSTITUTE(VLOOKUP($A12&amp;"*",各都道府県の状況!$A:$I,I$3,FALSE), "※5", ""))), "")</f>
        <v>32</v>
      </c>
    </row>
    <row r="13" spans="1:10" x14ac:dyDescent="0.55000000000000004">
      <c r="A13" s="12" t="s">
        <v>189</v>
      </c>
      <c r="B13" s="13">
        <f t="shared" si="0"/>
        <v>44437</v>
      </c>
      <c r="C13" s="30" t="s">
        <v>18</v>
      </c>
      <c r="D13" s="40">
        <f>IFERROR(INT(TRIM(SUBSTITUTE(VLOOKUP($A13&amp;"*",各都道府県の状況!$A:$I,D$3,FALSE), "※5", ""))), "")</f>
        <v>13052</v>
      </c>
      <c r="E13" s="40">
        <f>IFERROR(INT(TRIM(SUBSTITUTE(VLOOKUP($A13&amp;"*",各都道府県の状況!$A:$I,E$3,FALSE), "※5", ""))), "")</f>
        <v>390311</v>
      </c>
      <c r="F13" s="40">
        <f>IFERROR(INT(TRIM(SUBSTITUTE(VLOOKUP($A13&amp;"*",各都道府県の状況!$A:$I,F$3,FALSE), "※5", ""))), "")</f>
        <v>10954</v>
      </c>
      <c r="G13" s="40">
        <f>IFERROR(INT(TRIM(SUBSTITUTE(VLOOKUP($A13&amp;"*",各都道府県の状況!$A:$I,G$3,FALSE), "※5", ""))), "")</f>
        <v>102</v>
      </c>
      <c r="H13" s="40">
        <f>IFERROR(INT(TRIM(SUBSTITUTE(VLOOKUP($A13&amp;"*",各都道府県の状況!$A:$I,H$3,FALSE), "※5", ""))), "")</f>
        <v>1996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44437</v>
      </c>
      <c r="C14" s="30" t="s">
        <v>19</v>
      </c>
      <c r="D14" s="40">
        <f>IFERROR(INT(TRIM(SUBSTITUTE(VLOOKUP($A14&amp;"*",各都道府県の状況!$A:$I,D$3,FALSE), "※5", ""))), "")</f>
        <v>14667</v>
      </c>
      <c r="E14" s="40">
        <f>IFERROR(INT(TRIM(SUBSTITUTE(VLOOKUP($A14&amp;"*",各都道府県の状況!$A:$I,E$3,FALSE), "※5", ""))), "")</f>
        <v>252033</v>
      </c>
      <c r="F14" s="40">
        <f>IFERROR(INT(TRIM(SUBSTITUTE(VLOOKUP($A14&amp;"*",各都道府県の状況!$A:$I,F$3,FALSE), "※5", ""))), "")</f>
        <v>11745</v>
      </c>
      <c r="G14" s="40">
        <f>IFERROR(INT(TRIM(SUBSTITUTE(VLOOKUP($A14&amp;"*",各都道府県の状況!$A:$I,G$3,FALSE), "※5", ""))), "")</f>
        <v>159</v>
      </c>
      <c r="H14" s="40">
        <f>IFERROR(INT(TRIM(SUBSTITUTE(VLOOKUP($A14&amp;"*",各都道府県の状況!$A:$I,H$3,FALSE), "※5", ""))), "")</f>
        <v>2763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44437</v>
      </c>
      <c r="C15" s="30" t="s">
        <v>20</v>
      </c>
      <c r="D15" s="40">
        <f>IFERROR(INT(TRIM(SUBSTITUTE(VLOOKUP($A15&amp;"*",各都道府県の状況!$A:$I,D$3,FALSE), "※5", ""))), "")</f>
        <v>98954</v>
      </c>
      <c r="E15" s="40">
        <f>IFERROR(INT(TRIM(SUBSTITUTE(VLOOKUP($A15&amp;"*",各都道府県の状況!$A:$I,E$3,FALSE), "※5", ""))), "")</f>
        <v>1283524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889</v>
      </c>
      <c r="H15" s="40">
        <f>IFERROR(INT(TRIM(SUBSTITUTE(VLOOKUP($A15&amp;"*",各都道府県の状況!$A:$I,H$3,FALSE), "※5", ""))), "")</f>
        <v>25887</v>
      </c>
      <c r="I15" s="40">
        <f>IFERROR(INT(TRIM(SUBSTITUTE(VLOOKUP($A15&amp;"*",各都道府県の状況!$A:$I,I$3,FALSE), "※5", ""))), "")</f>
        <v>155</v>
      </c>
    </row>
    <row r="16" spans="1:10" x14ac:dyDescent="0.55000000000000004">
      <c r="A16" s="12" t="s">
        <v>192</v>
      </c>
      <c r="B16" s="13">
        <f t="shared" si="0"/>
        <v>44437</v>
      </c>
      <c r="C16" s="30" t="s">
        <v>21</v>
      </c>
      <c r="D16" s="40">
        <f>IFERROR(INT(TRIM(SUBSTITUTE(VLOOKUP($A16&amp;"*",各都道府県の状況!$A:$I,D$3,FALSE), "※5", ""))), "")</f>
        <v>83345</v>
      </c>
      <c r="E16" s="40">
        <f>IFERROR(INT(TRIM(SUBSTITUTE(VLOOKUP($A16&amp;"*",各都道府県の状況!$A:$I,E$3,FALSE), "※5", ""))), "")</f>
        <v>925904</v>
      </c>
      <c r="F16" s="40">
        <f>IFERROR(INT(TRIM(SUBSTITUTE(VLOOKUP($A16&amp;"*",各都道府県の状況!$A:$I,F$3,FALSE), "※5", ""))), "")</f>
        <v>68414</v>
      </c>
      <c r="G16" s="40">
        <f>IFERROR(INT(TRIM(SUBSTITUTE(VLOOKUP($A16&amp;"*",各都道府県の状況!$A:$I,G$3,FALSE), "※5", ""))), "")</f>
        <v>834</v>
      </c>
      <c r="H16" s="40">
        <f>IFERROR(INT(TRIM(SUBSTITUTE(VLOOKUP($A16&amp;"*",各都道府県の状況!$A:$I,H$3,FALSE), "※5", ""))), "")</f>
        <v>14097</v>
      </c>
      <c r="I16" s="40">
        <f>IFERROR(INT(TRIM(SUBSTITUTE(VLOOKUP($A16&amp;"*",各都道府県の状況!$A:$I,I$3,FALSE), "※5", ""))), "")</f>
        <v>110</v>
      </c>
    </row>
    <row r="17" spans="1:9" x14ac:dyDescent="0.55000000000000004">
      <c r="A17" s="12" t="s">
        <v>193</v>
      </c>
      <c r="B17" s="13">
        <f t="shared" si="0"/>
        <v>44437</v>
      </c>
      <c r="C17" s="30" t="s">
        <v>22</v>
      </c>
      <c r="D17" s="40">
        <f>IFERROR(INT(TRIM(SUBSTITUTE(VLOOKUP($A17&amp;"*",各都道府県の状況!$A:$I,D$3,FALSE), "※5", ""))), "")</f>
        <v>338750</v>
      </c>
      <c r="E17" s="40">
        <f>IFERROR(INT(TRIM(SUBSTITUTE(VLOOKUP($A17&amp;"*",各都道府県の状況!$A:$I,E$3,FALSE), "※5", ""))), "")</f>
        <v>3237557</v>
      </c>
      <c r="F17" s="40">
        <f>IFERROR(INT(TRIM(SUBSTITUTE(VLOOKUP($A17&amp;"*",各都道府県の状況!$A:$I,F$3,FALSE), "※5", ""))), "")</f>
        <v>296973</v>
      </c>
      <c r="G17" s="40">
        <f>IFERROR(INT(TRIM(SUBSTITUTE(VLOOKUP($A17&amp;"*",各都道府県の状況!$A:$I,G$3,FALSE), "※5", ""))), "")</f>
        <v>2466</v>
      </c>
      <c r="H17" s="40">
        <f>IFERROR(INT(TRIM(SUBSTITUTE(VLOOKUP($A17&amp;"*",各都道府県の状況!$A:$I,H$3,FALSE), "※5", ""))), "")</f>
        <v>39311</v>
      </c>
      <c r="I17" s="40">
        <f>IFERROR(INT(TRIM(SUBSTITUTE(VLOOKUP($A17&amp;"*",各都道府県の状況!$A:$I,I$3,FALSE), "※5", ""))), "")</f>
        <v>296</v>
      </c>
    </row>
    <row r="18" spans="1:9" x14ac:dyDescent="0.55000000000000004">
      <c r="A18" s="12" t="s">
        <v>194</v>
      </c>
      <c r="B18" s="13">
        <f t="shared" si="0"/>
        <v>44437</v>
      </c>
      <c r="C18" s="30" t="s">
        <v>23</v>
      </c>
      <c r="D18" s="40">
        <f>IFERROR(INT(TRIM(SUBSTITUTE(VLOOKUP($A18&amp;"*",各都道府県の状況!$A:$I,D$3,FALSE), "※5", ""))), "")</f>
        <v>144507</v>
      </c>
      <c r="E18" s="40">
        <f>IFERROR(INT(TRIM(SUBSTITUTE(VLOOKUP($A18&amp;"*",各都道府県の状況!$A:$I,E$3,FALSE), "※5", ""))), "")</f>
        <v>1380361</v>
      </c>
      <c r="F18" s="40">
        <f>IFERROR(INT(TRIM(SUBSTITUTE(VLOOKUP($A18&amp;"*",各都道府県の状況!$A:$I,F$3,FALSE), "※5", ""))), "")</f>
        <v>125485</v>
      </c>
      <c r="G18" s="40">
        <f>IFERROR(INT(TRIM(SUBSTITUTE(VLOOKUP($A18&amp;"*",各都道府県の状況!$A:$I,G$3,FALSE), "※5", ""))), "")</f>
        <v>1096</v>
      </c>
      <c r="H18" s="40">
        <f>IFERROR(INT(TRIM(SUBSTITUTE(VLOOKUP($A18&amp;"*",各都道府県の状況!$A:$I,H$3,FALSE), "※5", ""))), "")</f>
        <v>17926</v>
      </c>
      <c r="I18" s="40">
        <f>IFERROR(INT(TRIM(SUBSTITUTE(VLOOKUP($A18&amp;"*",各都道府県の状況!$A:$I,I$3,FALSE), "※5", ""))), "")</f>
        <v>238</v>
      </c>
    </row>
    <row r="19" spans="1:9" x14ac:dyDescent="0.55000000000000004">
      <c r="A19" s="12" t="s">
        <v>195</v>
      </c>
      <c r="B19" s="13">
        <f t="shared" si="0"/>
        <v>44437</v>
      </c>
      <c r="C19" s="30" t="s">
        <v>24</v>
      </c>
      <c r="D19" s="40">
        <f>IFERROR(INT(TRIM(SUBSTITUTE(VLOOKUP($A19&amp;"*",各都道府県の状況!$A:$I,D$3,FALSE), "※5", ""))), "")</f>
        <v>6649</v>
      </c>
      <c r="E19" s="40">
        <f>IFERROR(INT(TRIM(SUBSTITUTE(VLOOKUP($A19&amp;"*",各都道府県の状況!$A:$I,E$3,FALSE), "※5", ""))), "")</f>
        <v>236593</v>
      </c>
      <c r="F19" s="40">
        <f>IFERROR(INT(TRIM(SUBSTITUTE(VLOOKUP($A19&amp;"*",各都道府県の状況!$A:$I,F$3,FALSE), "※5", ""))), "")</f>
        <v>5332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1263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44437</v>
      </c>
      <c r="C20" s="30" t="s">
        <v>25</v>
      </c>
      <c r="D20" s="40">
        <f>IFERROR(INT(TRIM(SUBSTITUTE(VLOOKUP($A20&amp;"*",各都道府県の状況!$A:$I,D$3,FALSE), "※5", ""))), "")</f>
        <v>4293</v>
      </c>
      <c r="E20" s="40">
        <f>IFERROR(INT(TRIM(SUBSTITUTE(VLOOKUP($A20&amp;"*",各都道府県の状況!$A:$I,E$3,FALSE), "※5", ""))), "")</f>
        <v>98298</v>
      </c>
      <c r="F20" s="40">
        <f>IFERROR(INT(TRIM(SUBSTITUTE(VLOOKUP($A20&amp;"*",各都道府県の状況!$A:$I,F$3,FALSE), "※5", ""))), "")</f>
        <v>3040</v>
      </c>
      <c r="G20" s="40">
        <f>IFERROR(INT(TRIM(SUBSTITUTE(VLOOKUP($A20&amp;"*",各都道府県の状況!$A:$I,G$3,FALSE), "※5", ""))), "")</f>
        <v>41</v>
      </c>
      <c r="H20" s="40">
        <f>IFERROR(INT(TRIM(SUBSTITUTE(VLOOKUP($A20&amp;"*",各都道府県の状況!$A:$I,H$3,FALSE), "※5", ""))), "")</f>
        <v>1212</v>
      </c>
      <c r="I20" s="40">
        <f>IFERROR(INT(TRIM(SUBSTITUTE(VLOOKUP($A20&amp;"*",各都道府県の状況!$A:$I,I$3,FALSE), "※5", ""))), "")</f>
        <v>13</v>
      </c>
    </row>
    <row r="21" spans="1:9" x14ac:dyDescent="0.55000000000000004">
      <c r="A21" s="12" t="s">
        <v>197</v>
      </c>
      <c r="B21" s="13">
        <f t="shared" si="0"/>
        <v>44437</v>
      </c>
      <c r="C21" s="30" t="s">
        <v>26</v>
      </c>
      <c r="D21" s="40">
        <f>IFERROR(INT(TRIM(SUBSTITUTE(VLOOKUP($A21&amp;"*",各都道府県の状況!$A:$I,D$3,FALSE), "※5", ""))), "")</f>
        <v>7185</v>
      </c>
      <c r="E21" s="40">
        <f>IFERROR(INT(TRIM(SUBSTITUTE(VLOOKUP($A21&amp;"*",各都道府県の状況!$A:$I,E$3,FALSE), "※5", ""))), "")</f>
        <v>164224</v>
      </c>
      <c r="F21" s="40">
        <f>IFERROR(INT(TRIM(SUBSTITUTE(VLOOKUP($A21&amp;"*",各都道府県の状況!$A:$I,F$3,FALSE), "※5", ""))), "")</f>
        <v>6404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641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44437</v>
      </c>
      <c r="C22" s="30" t="s">
        <v>27</v>
      </c>
      <c r="D22" s="40">
        <f>IFERROR(INT(TRIM(SUBSTITUTE(VLOOKUP($A22&amp;"*",各都道府県の状況!$A:$I,D$3,FALSE), "※5", ""))), "")</f>
        <v>2516</v>
      </c>
      <c r="E22" s="40">
        <f>IFERROR(INT(TRIM(SUBSTITUTE(VLOOKUP($A22&amp;"*",各都道府県の状況!$A:$I,E$3,FALSE), "※5", ""))), "")</f>
        <v>95824</v>
      </c>
      <c r="F22" s="40">
        <f>IFERROR(INT(TRIM(SUBSTITUTE(VLOOKUP($A22&amp;"*",各都道府県の状況!$A:$I,F$3,FALSE), "※5", ""))), "")</f>
        <v>2157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323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44437</v>
      </c>
      <c r="C23" s="30" t="s">
        <v>28</v>
      </c>
      <c r="D23" s="40">
        <f>IFERROR(INT(TRIM(SUBSTITUTE(VLOOKUP($A23&amp;"*",各都道府県の状況!$A:$I,D$3,FALSE), "※5", ""))), "")</f>
        <v>4175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3458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697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44437</v>
      </c>
      <c r="C24" s="30" t="s">
        <v>29</v>
      </c>
      <c r="D24" s="40">
        <f>IFERROR(INT(TRIM(SUBSTITUTE(VLOOKUP($A24&amp;"*",各都道府県の状況!$A:$I,D$3,FALSE), "※5", ""))), "")</f>
        <v>7776</v>
      </c>
      <c r="E24" s="40">
        <f>IFERROR(INT(TRIM(SUBSTITUTE(VLOOKUP($A24&amp;"*",各都道府県の状況!$A:$I,E$3,FALSE), "※5", ""))), "")</f>
        <v>264256</v>
      </c>
      <c r="F24" s="40">
        <f>IFERROR(INT(TRIM(SUBSTITUTE(VLOOKUP($A24&amp;"*",各都道府県の状況!$A:$I,F$3,FALSE), "※5", ""))), "")</f>
        <v>6719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917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44437</v>
      </c>
      <c r="C25" s="30" t="s">
        <v>30</v>
      </c>
      <c r="D25" s="40">
        <f>IFERROR(INT(TRIM(SUBSTITUTE(VLOOKUP($A25&amp;"*",各都道府県の状況!$A:$I,D$3,FALSE), "※5", ""))), "")</f>
        <v>15247</v>
      </c>
      <c r="E25" s="40">
        <f>IFERROR(INT(TRIM(SUBSTITUTE(VLOOKUP($A25&amp;"*",各都道府県の状況!$A:$I,E$3,FALSE), "※5", ""))), "")</f>
        <v>344187</v>
      </c>
      <c r="F25" s="40">
        <f>IFERROR(INT(TRIM(SUBSTITUTE(VLOOKUP($A25&amp;"*",各都道府県の状況!$A:$I,F$3,FALSE), "※5", ""))), "")</f>
        <v>12132</v>
      </c>
      <c r="G25" s="40">
        <f>IFERROR(INT(TRIM(SUBSTITUTE(VLOOKUP($A25&amp;"*",各都道府県の状況!$A:$I,G$3,FALSE), "※5", ""))), "")</f>
        <v>200</v>
      </c>
      <c r="H25" s="40">
        <f>IFERROR(INT(TRIM(SUBSTITUTE(VLOOKUP($A25&amp;"*",各都道府県の状況!$A:$I,H$3,FALSE), "※5", ""))), "")</f>
        <v>2853</v>
      </c>
      <c r="I25" s="40">
        <f>IFERROR(INT(TRIM(SUBSTITUTE(VLOOKUP($A25&amp;"*",各都道府県の状況!$A:$I,I$3,FALSE), "※5", ""))), "")</f>
        <v>8</v>
      </c>
    </row>
    <row r="26" spans="1:9" x14ac:dyDescent="0.55000000000000004">
      <c r="A26" s="12" t="s">
        <v>202</v>
      </c>
      <c r="B26" s="13">
        <f t="shared" si="0"/>
        <v>44437</v>
      </c>
      <c r="C26" s="30" t="s">
        <v>31</v>
      </c>
      <c r="D26" s="40">
        <f>IFERROR(INT(TRIM(SUBSTITUTE(VLOOKUP($A26&amp;"*",各都道府県の状況!$A:$I,D$3,FALSE), "※5", ""))), "")</f>
        <v>20992</v>
      </c>
      <c r="E26" s="40">
        <f>IFERROR(INT(TRIM(SUBSTITUTE(VLOOKUP($A26&amp;"*",各都道府県の状況!$A:$I,E$3,FALSE), "※5", ""))), "")</f>
        <v>524758</v>
      </c>
      <c r="F26" s="40">
        <f>IFERROR(INT(TRIM(SUBSTITUTE(VLOOKUP($A26&amp;"*",各都道府県の状況!$A:$I,F$3,FALSE), "※5", ""))), "")</f>
        <v>14816</v>
      </c>
      <c r="G26" s="40">
        <f>IFERROR(INT(TRIM(SUBSTITUTE(VLOOKUP($A26&amp;"*",各都道府県の状況!$A:$I,G$3,FALSE), "※5", ""))), "")</f>
        <v>167</v>
      </c>
      <c r="H26" s="40">
        <f>IFERROR(INT(TRIM(SUBSTITUTE(VLOOKUP($A26&amp;"*",各都道府県の状況!$A:$I,H$3,FALSE), "※5", ""))), "")</f>
        <v>6009</v>
      </c>
      <c r="I26" s="40">
        <f>IFERROR(INT(TRIM(SUBSTITUTE(VLOOKUP($A26&amp;"*",各都道府県の状況!$A:$I,I$3,FALSE), "※5", ""))), "")</f>
        <v>37</v>
      </c>
    </row>
    <row r="27" spans="1:9" x14ac:dyDescent="0.55000000000000004">
      <c r="A27" s="12" t="s">
        <v>203</v>
      </c>
      <c r="B27" s="13">
        <f t="shared" si="0"/>
        <v>44437</v>
      </c>
      <c r="C27" s="30" t="s">
        <v>32</v>
      </c>
      <c r="D27" s="40">
        <f>IFERROR(INT(TRIM(SUBSTITUTE(VLOOKUP($A27&amp;"*",各都道府県の状況!$A:$I,D$3,FALSE), "※5", ""))), "")</f>
        <v>79060</v>
      </c>
      <c r="E27" s="40">
        <f>IFERROR(INT(TRIM(SUBSTITUTE(VLOOKUP($A27&amp;"*",各都道府県の状況!$A:$I,E$3,FALSE), "※5", ""))), "")</f>
        <v>1041478</v>
      </c>
      <c r="F27" s="40">
        <f>IFERROR(INT(TRIM(SUBSTITUTE(VLOOKUP($A27&amp;"*",各都道府県の状況!$A:$I,F$3,FALSE), "※5", ""))), "")</f>
        <v>60260</v>
      </c>
      <c r="G27" s="40">
        <f>IFERROR(INT(TRIM(SUBSTITUTE(VLOOKUP($A27&amp;"*",各都道府県の状況!$A:$I,G$3,FALSE), "※5", ""))), "")</f>
        <v>1035</v>
      </c>
      <c r="H27" s="40">
        <f>IFERROR(INT(TRIM(SUBSTITUTE(VLOOKUP($A27&amp;"*",各都道府県の状況!$A:$I,H$3,FALSE), "※5", ""))), "")</f>
        <v>17765</v>
      </c>
      <c r="I27" s="40">
        <f>IFERROR(INT(TRIM(SUBSTITUTE(VLOOKUP($A27&amp;"*",各都道府県の状況!$A:$I,I$3,FALSE), "※5", ""))), "")</f>
        <v>49</v>
      </c>
    </row>
    <row r="28" spans="1:9" x14ac:dyDescent="0.55000000000000004">
      <c r="A28" s="12" t="s">
        <v>204</v>
      </c>
      <c r="B28" s="13">
        <f t="shared" si="0"/>
        <v>44437</v>
      </c>
      <c r="C28" s="30" t="s">
        <v>33</v>
      </c>
      <c r="D28" s="40">
        <f>IFERROR(INT(TRIM(SUBSTITUTE(VLOOKUP($A28&amp;"*",各都道府県の状況!$A:$I,D$3,FALSE), "※5", ""))), "")</f>
        <v>11965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7473</v>
      </c>
      <c r="G28" s="40">
        <f>IFERROR(INT(TRIM(SUBSTITUTE(VLOOKUP($A28&amp;"*",各都道府県の状況!$A:$I,G$3,FALSE), "※5", ""))), "")</f>
        <v>127</v>
      </c>
      <c r="H28" s="40">
        <f>IFERROR(INT(TRIM(SUBSTITUTE(VLOOKUP($A28&amp;"*",各都道府県の状況!$A:$I,H$3,FALSE), "※5", ""))), "")</f>
        <v>4597</v>
      </c>
      <c r="I28" s="40">
        <f>IFERROR(INT(TRIM(SUBSTITUTE(VLOOKUP($A28&amp;"*",各都道府県の状況!$A:$I,I$3,FALSE), "※5", ""))), "")</f>
        <v>20</v>
      </c>
    </row>
    <row r="29" spans="1:9" x14ac:dyDescent="0.55000000000000004">
      <c r="A29" s="12" t="s">
        <v>205</v>
      </c>
      <c r="B29" s="13">
        <f t="shared" si="0"/>
        <v>44437</v>
      </c>
      <c r="C29" s="30" t="s">
        <v>34</v>
      </c>
      <c r="D29" s="40">
        <f>IFERROR(INT(TRIM(SUBSTITUTE(VLOOKUP($A29&amp;"*",各都道府県の状況!$A:$I,D$3,FALSE), "※5", ""))), "")</f>
        <v>10332</v>
      </c>
      <c r="E29" s="40">
        <f>IFERROR(INT(TRIM(SUBSTITUTE(VLOOKUP($A29&amp;"*",各都道府県の状況!$A:$I,E$3,FALSE), "※5", ""))), "")</f>
        <v>203022</v>
      </c>
      <c r="F29" s="40">
        <f>IFERROR(INT(TRIM(SUBSTITUTE(VLOOKUP($A29&amp;"*",各都道府県の状況!$A:$I,F$3,FALSE), "※5", ""))), "")</f>
        <v>7589</v>
      </c>
      <c r="G29" s="40">
        <f>IFERROR(INT(TRIM(SUBSTITUTE(VLOOKUP($A29&amp;"*",各都道府県の状況!$A:$I,G$3,FALSE), "※5", ""))), "")</f>
        <v>96</v>
      </c>
      <c r="H29" s="40">
        <f>IFERROR(INT(TRIM(SUBSTITUTE(VLOOKUP($A29&amp;"*",各都道府県の状況!$A:$I,H$3,FALSE), "※5", ""))), "")</f>
        <v>2647</v>
      </c>
      <c r="I29" s="40">
        <f>IFERROR(INT(TRIM(SUBSTITUTE(VLOOKUP($A29&amp;"*",各都道府県の状況!$A:$I,I$3,FALSE), "※5", ""))), "")</f>
        <v>12</v>
      </c>
    </row>
    <row r="30" spans="1:9" x14ac:dyDescent="0.55000000000000004">
      <c r="A30" s="12" t="s">
        <v>206</v>
      </c>
      <c r="B30" s="13">
        <f t="shared" si="0"/>
        <v>44437</v>
      </c>
      <c r="C30" s="30" t="s">
        <v>35</v>
      </c>
      <c r="D30" s="40">
        <f>IFERROR(INT(TRIM(SUBSTITUTE(VLOOKUP($A30&amp;"*",各都道府県の状況!$A:$I,D$3,FALSE), "※5", ""))), "")</f>
        <v>29408</v>
      </c>
      <c r="E30" s="40">
        <f>IFERROR(INT(TRIM(SUBSTITUTE(VLOOKUP($A30&amp;"*",各都道府県の状況!$A:$I,E$3,FALSE), "※5", ""))), "")</f>
        <v>363132</v>
      </c>
      <c r="F30" s="40">
        <f>IFERROR(INT(TRIM(SUBSTITUTE(VLOOKUP($A30&amp;"*",各都道府県の状況!$A:$I,F$3,FALSE), "※5", ""))), "")</f>
        <v>21486</v>
      </c>
      <c r="G30" s="40">
        <f>IFERROR(INT(TRIM(SUBSTITUTE(VLOOKUP($A30&amp;"*",各都道府県の状況!$A:$I,G$3,FALSE), "※5", ""))), "")</f>
        <v>252</v>
      </c>
      <c r="H30" s="40">
        <f>IFERROR(INT(TRIM(SUBSTITUTE(VLOOKUP($A30&amp;"*",各都道府県の状況!$A:$I,H$3,FALSE), "※5", ""))), "")</f>
        <v>7201</v>
      </c>
      <c r="I30" s="40">
        <f>IFERROR(INT(TRIM(SUBSTITUTE(VLOOKUP($A30&amp;"*",各都道府県の状況!$A:$I,I$3,FALSE), "※5", ""))), "")</f>
        <v>97</v>
      </c>
    </row>
    <row r="31" spans="1:9" x14ac:dyDescent="0.55000000000000004">
      <c r="A31" s="12" t="s">
        <v>207</v>
      </c>
      <c r="B31" s="13">
        <f t="shared" si="0"/>
        <v>44437</v>
      </c>
      <c r="C31" s="30" t="s">
        <v>36</v>
      </c>
      <c r="D31" s="40">
        <f>IFERROR(INT(TRIM(SUBSTITUTE(VLOOKUP($A31&amp;"*",各都道府県の状況!$A:$I,D$3,FALSE), "※5", ""))), "")</f>
        <v>164773</v>
      </c>
      <c r="E31" s="40">
        <f>IFERROR(INT(TRIM(SUBSTITUTE(VLOOKUP($A31&amp;"*",各都道府県の状況!$A:$I,E$3,FALSE), "※5", ""))), "")</f>
        <v>2907735</v>
      </c>
      <c r="F31" s="40">
        <f>IFERROR(INT(TRIM(SUBSTITUTE(VLOOKUP($A31&amp;"*",各都道府県の状況!$A:$I,F$3,FALSE), "※5", ""))), "")</f>
        <v>133260</v>
      </c>
      <c r="G31" s="40">
        <f>IFERROR(INT(TRIM(SUBSTITUTE(VLOOKUP($A31&amp;"*",各都道府県の状況!$A:$I,G$3,FALSE), "※5", ""))), "")</f>
        <v>2784</v>
      </c>
      <c r="H31" s="40">
        <f>IFERROR(INT(TRIM(SUBSTITUTE(VLOOKUP($A31&amp;"*",各都道府県の状況!$A:$I,H$3,FALSE), "※5", ""))), "")</f>
        <v>26886</v>
      </c>
      <c r="I31" s="40">
        <f>IFERROR(INT(TRIM(SUBSTITUTE(VLOOKUP($A31&amp;"*",各都道府県の状況!$A:$I,I$3,FALSE), "※5", ""))), "")</f>
        <v>525</v>
      </c>
    </row>
    <row r="32" spans="1:9" x14ac:dyDescent="0.55000000000000004">
      <c r="A32" s="12" t="s">
        <v>208</v>
      </c>
      <c r="B32" s="13">
        <f t="shared" si="0"/>
        <v>44437</v>
      </c>
      <c r="C32" s="30" t="s">
        <v>37</v>
      </c>
      <c r="D32" s="40">
        <f>IFERROR(INT(TRIM(SUBSTITUTE(VLOOKUP($A32&amp;"*",各都道府県の状況!$A:$I,D$3,FALSE), "※5", ""))), "")</f>
        <v>63077</v>
      </c>
      <c r="E32" s="40">
        <f>IFERROR(INT(TRIM(SUBSTITUTE(VLOOKUP($A32&amp;"*",各都道府県の状況!$A:$I,E$3,FALSE), "※5", ""))), "")</f>
        <v>642878</v>
      </c>
      <c r="F32" s="40">
        <f>IFERROR(INT(TRIM(SUBSTITUTE(VLOOKUP($A32&amp;"*",各都道府県の状況!$A:$I,F$3,FALSE), "※5", ""))), "")</f>
        <v>53844</v>
      </c>
      <c r="G32" s="40">
        <f>IFERROR(INT(TRIM(SUBSTITUTE(VLOOKUP($A32&amp;"*",各都道府県の状況!$A:$I,G$3,FALSE), "※5", ""))), "")</f>
        <v>1336</v>
      </c>
      <c r="H32" s="40">
        <f>IFERROR(INT(TRIM(SUBSTITUTE(VLOOKUP($A32&amp;"*",各都道府県の状況!$A:$I,H$3,FALSE), "※5", ""))), "")</f>
        <v>7897</v>
      </c>
      <c r="I32" s="40">
        <f>IFERROR(INT(TRIM(SUBSTITUTE(VLOOKUP($A32&amp;"*",各都道府県の状況!$A:$I,I$3,FALSE), "※5", ""))), "")</f>
        <v>68</v>
      </c>
    </row>
    <row r="33" spans="1:9" x14ac:dyDescent="0.55000000000000004">
      <c r="A33" s="12" t="s">
        <v>209</v>
      </c>
      <c r="B33" s="13">
        <f t="shared" si="0"/>
        <v>44437</v>
      </c>
      <c r="C33" s="30" t="s">
        <v>38</v>
      </c>
      <c r="D33" s="40">
        <f>IFERROR(INT(TRIM(SUBSTITUTE(VLOOKUP($A33&amp;"*",各都道府県の状況!$A:$I,D$3,FALSE), "※5", ""))), "")</f>
        <v>13037</v>
      </c>
      <c r="E33" s="40">
        <f>IFERROR(INT(TRIM(SUBSTITUTE(VLOOKUP($A33&amp;"*",各都道府県の状況!$A:$I,E$3,FALSE), "※5", ""))), "")</f>
        <v>213833</v>
      </c>
      <c r="F33" s="40">
        <f>IFERROR(INT(TRIM(SUBSTITUTE(VLOOKUP($A33&amp;"*",各都道府県の状況!$A:$I,F$3,FALSE), "※5", ""))), "")</f>
        <v>11174</v>
      </c>
      <c r="G33" s="40">
        <f>IFERROR(INT(TRIM(SUBSTITUTE(VLOOKUP($A33&amp;"*",各都道府県の状況!$A:$I,G$3,FALSE), "※5", ""))), "")</f>
        <v>137</v>
      </c>
      <c r="H33" s="40">
        <f>IFERROR(INT(TRIM(SUBSTITUTE(VLOOKUP($A33&amp;"*",各都道府県の状況!$A:$I,H$3,FALSE), "※5", ""))), "")</f>
        <v>1726</v>
      </c>
      <c r="I33" s="40">
        <f>IFERROR(INT(TRIM(SUBSTITUTE(VLOOKUP($A33&amp;"*",各都道府県の状況!$A:$I,I$3,FALSE), "※5", ""))), "")</f>
        <v>15</v>
      </c>
    </row>
    <row r="34" spans="1:9" x14ac:dyDescent="0.55000000000000004">
      <c r="A34" s="12" t="s">
        <v>210</v>
      </c>
      <c r="B34" s="13">
        <f t="shared" si="0"/>
        <v>44437</v>
      </c>
      <c r="C34" s="30" t="s">
        <v>39</v>
      </c>
      <c r="D34" s="40">
        <f>IFERROR(INT(TRIM(SUBSTITUTE(VLOOKUP($A34&amp;"*",各都道府県の状況!$A:$I,D$3,FALSE), "※5", ""))), "")</f>
        <v>4457</v>
      </c>
      <c r="E34" s="40">
        <f>IFERROR(INT(TRIM(SUBSTITUTE(VLOOKUP($A34&amp;"*",各都道府県の状況!$A:$I,E$3,FALSE), "※5", ""))), "")</f>
        <v>55757</v>
      </c>
      <c r="F34" s="40">
        <f>IFERROR(INT(TRIM(SUBSTITUTE(VLOOKUP($A34&amp;"*",各都道府県の状況!$A:$I,F$3,FALSE), "※5", ""))), "")</f>
        <v>3793</v>
      </c>
      <c r="G34" s="40">
        <f>IFERROR(INT(TRIM(SUBSTITUTE(VLOOKUP($A34&amp;"*",各都道府県の状況!$A:$I,G$3,FALSE), "※5", ""))), "")</f>
        <v>54</v>
      </c>
      <c r="H34" s="40">
        <f>IFERROR(INT(TRIM(SUBSTITUTE(VLOOKUP($A34&amp;"*",各都道府県の状況!$A:$I,H$3,FALSE), "※5", ""))), "")</f>
        <v>511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44437</v>
      </c>
      <c r="C35" s="30" t="s">
        <v>40</v>
      </c>
      <c r="D35" s="40">
        <f>IFERROR(INT(TRIM(SUBSTITUTE(VLOOKUP($A35&amp;"*",各都道府県の状況!$A:$I,D$3,FALSE), "※5", ""))), "")</f>
        <v>1356</v>
      </c>
      <c r="E35" s="40">
        <f>IFERROR(INT(TRIM(SUBSTITUTE(VLOOKUP($A35&amp;"*",各都道府県の状況!$A:$I,E$3,FALSE), "※5", ""))), "")</f>
        <v>124354</v>
      </c>
      <c r="F35" s="40">
        <f>IFERROR(INT(TRIM(SUBSTITUTE(VLOOKUP($A35&amp;"*",各都道府県の状況!$A:$I,F$3,FALSE), "※5", ""))), "")</f>
        <v>1080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44437</v>
      </c>
      <c r="C36" s="30" t="s">
        <v>41</v>
      </c>
      <c r="D36" s="40">
        <f>IFERROR(INT(TRIM(SUBSTITUTE(VLOOKUP($A36&amp;"*",各都道府県の状況!$A:$I,D$3,FALSE), "※5", ""))), "")</f>
        <v>1287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1067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218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44437</v>
      </c>
      <c r="C37" s="30" t="s">
        <v>42</v>
      </c>
      <c r="D37" s="40">
        <f>IFERROR(INT(TRIM(SUBSTITUTE(VLOOKUP($A37&amp;"*",各都道府県の状況!$A:$I,D$3,FALSE), "※5", ""))), "")</f>
        <v>13093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10253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44437</v>
      </c>
      <c r="C38" s="30" t="s">
        <v>43</v>
      </c>
      <c r="D38" s="40">
        <f>IFERROR(INT(TRIM(SUBSTITUTE(VLOOKUP($A38&amp;"*",各都道府県の状況!$A:$I,D$3,FALSE), "※5", ""))), "")</f>
        <v>17564</v>
      </c>
      <c r="E38" s="40">
        <f>IFERROR(INT(TRIM(SUBSTITUTE(VLOOKUP($A38&amp;"*",各都道府県の状況!$A:$I,E$3,FALSE), "※5", ""))), "")</f>
        <v>723783</v>
      </c>
      <c r="F38" s="40">
        <f>IFERROR(INT(TRIM(SUBSTITUTE(VLOOKUP($A38&amp;"*",各都道府県の状況!$A:$I,F$3,FALSE), "※5", ""))), "")</f>
        <v>14511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1510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44437</v>
      </c>
      <c r="C39" s="30" t="s">
        <v>44</v>
      </c>
      <c r="D39" s="40">
        <f>IFERROR(INT(TRIM(SUBSTITUTE(VLOOKUP($A39&amp;"*",各都道府県の状況!$A:$I,D$3,FALSE), "※5", ""))), "")</f>
        <v>4839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4008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746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44437</v>
      </c>
      <c r="C40" s="30" t="s">
        <v>45</v>
      </c>
      <c r="D40" s="40">
        <f>IFERROR(INT(TRIM(SUBSTITUTE(VLOOKUP($A40&amp;"*",各都道府県の状況!$A:$I,D$3,FALSE), "※5", ""))), "")</f>
        <v>2608</v>
      </c>
      <c r="E40" s="40">
        <f>IFERROR(INT(TRIM(SUBSTITUTE(VLOOKUP($A40&amp;"*",各都道府県の状況!$A:$I,E$3,FALSE), "※5", ""))), "")</f>
        <v>85653</v>
      </c>
      <c r="F40" s="40">
        <f>IFERROR(INT(TRIM(SUBSTITUTE(VLOOKUP($A40&amp;"*",各都道府県の状況!$A:$I,F$3,FALSE), "※5", ""))), "")</f>
        <v>2059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486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44437</v>
      </c>
      <c r="C41" s="30" t="s">
        <v>46</v>
      </c>
      <c r="D41" s="40">
        <f>IFERROR(INT(TRIM(SUBSTITUTE(VLOOKUP($A41&amp;"*",各都道府県の状況!$A:$I,D$3,FALSE), "※5", ""))), "")</f>
        <v>4133</v>
      </c>
      <c r="E41" s="40">
        <f>IFERROR(INT(TRIM(SUBSTITUTE(VLOOKUP($A41&amp;"*",各都道府県の状況!$A:$I,E$3,FALSE), "※5", ""))), "")</f>
        <v>112793</v>
      </c>
      <c r="F41" s="40">
        <f>IFERROR(INT(TRIM(SUBSTITUTE(VLOOKUP($A41&amp;"*",各都道府県の状況!$A:$I,F$3,FALSE), "※5", ""))), "")</f>
        <v>3299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800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44437</v>
      </c>
      <c r="C42" s="30" t="s">
        <v>47</v>
      </c>
      <c r="D42" s="40">
        <f>IFERROR(INT(TRIM(SUBSTITUTE(VLOOKUP($A42&amp;"*",各都道府県の状況!$A:$I,D$3,FALSE), "※5", ""))), "")</f>
        <v>4548</v>
      </c>
      <c r="E42" s="40">
        <f>IFERROR(INT(TRIM(SUBSTITUTE(VLOOKUP($A42&amp;"*",各都道府県の状況!$A:$I,E$3,FALSE), "※5", ""))), "")</f>
        <v>127720</v>
      </c>
      <c r="F42" s="40">
        <f>IFERROR(INT(TRIM(SUBSTITUTE(VLOOKUP($A42&amp;"*",各都道府県の状況!$A:$I,F$3,FALSE), "※5", ""))), "")</f>
        <v>3835</v>
      </c>
      <c r="G42" s="40">
        <f>IFERROR(INT(TRIM(SUBSTITUTE(VLOOKUP($A42&amp;"*",各都道府県の状況!$A:$I,G$3,FALSE), "※5", ""))), "")</f>
        <v>80</v>
      </c>
      <c r="H42" s="40">
        <f>IFERROR(INT(TRIM(SUBSTITUTE(VLOOKUP($A42&amp;"*",各都道府県の状況!$A:$I,H$3,FALSE), "※5", ""))), "")</f>
        <v>633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44437</v>
      </c>
      <c r="C43" s="30" t="s">
        <v>48</v>
      </c>
      <c r="D43" s="40">
        <f>IFERROR(INT(TRIM(SUBSTITUTE(VLOOKUP($A43&amp;"*",各都道府県の状況!$A:$I,D$3,FALSE), "※5", ""))), "")</f>
        <v>3329</v>
      </c>
      <c r="E43" s="40">
        <f>IFERROR(INT(TRIM(SUBSTITUTE(VLOOKUP($A43&amp;"*",各都道府県の状況!$A:$I,E$3,FALSE), "※5", ""))), "")</f>
        <v>75539</v>
      </c>
      <c r="F43" s="40">
        <f>IFERROR(INT(TRIM(SUBSTITUTE(VLOOKUP($A43&amp;"*",各都道府県の状況!$A:$I,F$3,FALSE), "※5", ""))), "")</f>
        <v>2575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723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44437</v>
      </c>
      <c r="C44" s="30" t="s">
        <v>49</v>
      </c>
      <c r="D44" s="40">
        <f>IFERROR(INT(TRIM(SUBSTITUTE(VLOOKUP($A44&amp;"*",各都道府県の状況!$A:$I,D$3,FALSE), "※5", ""))), "")</f>
        <v>63755</v>
      </c>
      <c r="E44" s="40">
        <f>IFERROR(INT(TRIM(SUBSTITUTE(VLOOKUP($A44&amp;"*",各都道府県の状況!$A:$I,E$3,FALSE), "※5", ""))), "")</f>
        <v>1087771</v>
      </c>
      <c r="F44" s="40">
        <f>IFERROR(INT(TRIM(SUBSTITUTE(VLOOKUP($A44&amp;"*",各都道府県の状況!$A:$I,F$3,FALSE), "※5", ""))), "")</f>
        <v>50731</v>
      </c>
      <c r="G44" s="40">
        <f>IFERROR(INT(TRIM(SUBSTITUTE(VLOOKUP($A44&amp;"*",各都道府県の状況!$A:$I,G$3,FALSE), "※5", ""))), "")</f>
        <v>562</v>
      </c>
      <c r="H44" s="40">
        <f>IFERROR(INT(TRIM(SUBSTITUTE(VLOOKUP($A44&amp;"*",各都道府県の状況!$A:$I,H$3,FALSE), "※5", ""))), "")</f>
        <v>11506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44437</v>
      </c>
      <c r="C45" s="30" t="s">
        <v>50</v>
      </c>
      <c r="D45" s="40">
        <f>IFERROR(INT(TRIM(SUBSTITUTE(VLOOKUP($A45&amp;"*",各都道府県の状況!$A:$I,D$3,FALSE), "※5", ""))), "")</f>
        <v>5006</v>
      </c>
      <c r="E45" s="40">
        <f>IFERROR(INT(TRIM(SUBSTITUTE(VLOOKUP($A45&amp;"*",各都道府県の状況!$A:$I,E$3,FALSE), "※5", ""))), "")</f>
        <v>84917</v>
      </c>
      <c r="F45" s="40">
        <f>IFERROR(INT(TRIM(SUBSTITUTE(VLOOKUP($A45&amp;"*",各都道府県の状況!$A:$I,F$3,FALSE), "※5", ""))), "")</f>
        <v>3436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835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44437</v>
      </c>
      <c r="C46" s="30" t="s">
        <v>51</v>
      </c>
      <c r="D46" s="40">
        <f>IFERROR(INT(TRIM(SUBSTITUTE(VLOOKUP($A46&amp;"*",各都道府県の状況!$A:$I,D$3,FALSE), "※5", ""))), "")</f>
        <v>5174</v>
      </c>
      <c r="E46" s="40">
        <f>IFERROR(INT(TRIM(SUBSTITUTE(VLOOKUP($A46&amp;"*",各都道府県の状況!$A:$I,E$3,FALSE), "※5", ""))), "")</f>
        <v>157206</v>
      </c>
      <c r="F46" s="40">
        <f>IFERROR(INT(TRIM(SUBSTITUTE(VLOOKUP($A46&amp;"*",各都道府県の状況!$A:$I,F$3,FALSE), "※5", ""))), "")</f>
        <v>4373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734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44437</v>
      </c>
      <c r="C47" s="30" t="s">
        <v>52</v>
      </c>
      <c r="D47" s="40">
        <f>IFERROR(INT(TRIM(SUBSTITUTE(VLOOKUP($A47&amp;"*",各都道府県の状況!$A:$I,D$3,FALSE), "※5", ""))), "")</f>
        <v>12172</v>
      </c>
      <c r="E47" s="40">
        <f>IFERROR(INT(TRIM(SUBSTITUTE(VLOOKUP($A47&amp;"*",各都道府県の状況!$A:$I,E$3,FALSE), "※5", ""))), "")</f>
        <v>106768</v>
      </c>
      <c r="F47" s="40">
        <f>IFERROR(INT(TRIM(SUBSTITUTE(VLOOKUP($A47&amp;"*",各都道府県の状況!$A:$I,F$3,FALSE), "※5", ""))), "")</f>
        <v>9736</v>
      </c>
      <c r="G47" s="40">
        <f>IFERROR(INT(TRIM(SUBSTITUTE(VLOOKUP($A47&amp;"*",各都道府県の状況!$A:$I,G$3,FALSE), "※5", ""))), "")</f>
        <v>126</v>
      </c>
      <c r="H47" s="40">
        <f>IFERROR(INT(TRIM(SUBSTITUTE(VLOOKUP($A47&amp;"*",各都道府県の状況!$A:$I,H$3,FALSE), "※5", ""))), "")</f>
        <v>2310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44437</v>
      </c>
      <c r="C48" s="30" t="s">
        <v>53</v>
      </c>
      <c r="D48" s="40">
        <f>IFERROR(INT(TRIM(SUBSTITUTE(VLOOKUP($A48&amp;"*",各都道府県の状況!$A:$I,D$3,FALSE), "※5", ""))), "")</f>
        <v>6757</v>
      </c>
      <c r="E48" s="40">
        <f>IFERROR(INT(TRIM(SUBSTITUTE(VLOOKUP($A48&amp;"*",各都道府県の状況!$A:$I,E$3,FALSE), "※5", ""))), "")</f>
        <v>223320</v>
      </c>
      <c r="F48" s="40">
        <f>IFERROR(INT(TRIM(SUBSTITUTE(VLOOKUP($A48&amp;"*",各都道府県の状況!$A:$I,F$3,FALSE), "※5", ""))), "")</f>
        <v>5171</v>
      </c>
      <c r="G48" s="40">
        <f>IFERROR(INT(TRIM(SUBSTITUTE(VLOOKUP($A48&amp;"*",各都道府県の状況!$A:$I,G$3,FALSE), "※5", ""))), "")</f>
        <v>68</v>
      </c>
      <c r="H48" s="40">
        <f>IFERROR(INT(TRIM(SUBSTITUTE(VLOOKUP($A48&amp;"*",各都道府県の状況!$A:$I,H$3,FALSE), "※5", ""))), "")</f>
        <v>1518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44437</v>
      </c>
      <c r="C49" s="30" t="s">
        <v>54</v>
      </c>
      <c r="D49" s="40">
        <f>IFERROR(INT(TRIM(SUBSTITUTE(VLOOKUP($A49&amp;"*",各都道府県の状況!$A:$I,D$3,FALSE), "※5", ""))), "")</f>
        <v>5129</v>
      </c>
      <c r="E49" s="40">
        <f>IFERROR(INT(TRIM(SUBSTITUTE(VLOOKUP($A49&amp;"*",各都道府県の状況!$A:$I,E$3,FALSE), "※5", ""))), "")</f>
        <v>59059</v>
      </c>
      <c r="F49" s="40">
        <f>IFERROR(INT(TRIM(SUBSTITUTE(VLOOKUP($A49&amp;"*",各都道府県の状況!$A:$I,F$3,FALSE), "※5", ""))), "")</f>
        <v>3866</v>
      </c>
      <c r="G49" s="40">
        <f>IFERROR(INT(TRIM(SUBSTITUTE(VLOOKUP($A49&amp;"*",各都道府県の状況!$A:$I,G$3,FALSE), "※5", ""))), "")</f>
        <v>30</v>
      </c>
      <c r="H49" s="40">
        <f>IFERROR(INT(TRIM(SUBSTITUTE(VLOOKUP($A49&amp;"*",各都道府県の状況!$A:$I,H$3,FALSE), "※5", ""))), "")</f>
        <v>1178</v>
      </c>
      <c r="I49" s="40">
        <f>IFERROR(INT(TRIM(SUBSTITUTE(VLOOKUP($A49&amp;"*",各都道府県の状況!$A:$I,I$3,FALSE), "※5", ""))), "")</f>
        <v>6</v>
      </c>
    </row>
    <row r="50" spans="1:9" x14ac:dyDescent="0.55000000000000004">
      <c r="A50" s="12" t="s">
        <v>226</v>
      </c>
      <c r="B50" s="13">
        <f t="shared" si="0"/>
        <v>44437</v>
      </c>
      <c r="C50" s="30" t="s">
        <v>55</v>
      </c>
      <c r="D50" s="40">
        <f>IFERROR(INT(TRIM(SUBSTITUTE(VLOOKUP($A50&amp;"*",各都道府県の状況!$A:$I,D$3,FALSE), "※5", ""))), "")</f>
        <v>7978</v>
      </c>
      <c r="E50" s="40">
        <f>IFERROR(INT(TRIM(SUBSTITUTE(VLOOKUP($A50&amp;"*",各都道府県の状況!$A:$I,E$3,FALSE), "※5", ""))), "")</f>
        <v>147179</v>
      </c>
      <c r="F50" s="40">
        <f>IFERROR(INT(TRIM(SUBSTITUTE(VLOOKUP($A50&amp;"*",各都道府県の状況!$A:$I,F$3,FALSE), "※5", ""))), "")</f>
        <v>6056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1794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44437</v>
      </c>
      <c r="C51" s="30" t="s">
        <v>56</v>
      </c>
      <c r="D51" s="40">
        <f>IFERROR(INT(TRIM(SUBSTITUTE(VLOOKUP($A51&amp;"*",各都道府県の状況!$A:$I,D$3,FALSE), "※5", ""))), "")</f>
        <v>41914</v>
      </c>
      <c r="E51" s="40">
        <f>IFERROR(INT(TRIM(SUBSTITUTE(VLOOKUP($A51&amp;"*",各都道府県の状況!$A:$I,E$3,FALSE), "※5", ""))), "")</f>
        <v>338169</v>
      </c>
      <c r="F51" s="40">
        <f>IFERROR(INT(TRIM(SUBSTITUTE(VLOOKUP($A51&amp;"*",各都道府県の状況!$A:$I,F$3,FALSE), "※5", ""))), "")</f>
        <v>34954</v>
      </c>
      <c r="G51" s="40">
        <f>IFERROR(INT(TRIM(SUBSTITUTE(VLOOKUP($A51&amp;"*",各都道府県の状況!$A:$I,G$3,FALSE), "※5", ""))), "")</f>
        <v>258</v>
      </c>
      <c r="H51" s="40">
        <f>IFERROR(INT(TRIM(SUBSTITUTE(VLOOKUP($A51&amp;"*",各都道府県の状況!$A:$I,H$3,FALSE), "※5", ""))), "")</f>
        <v>6514</v>
      </c>
      <c r="I51" s="40">
        <f>IFERROR(INT(TRIM(SUBSTITUTE(VLOOKUP($A51&amp;"*",各都道府県の状況!$A:$I,I$3,FALSE), "※5", ""))), "")</f>
        <v>119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355</v>
      </c>
      <c r="D4" s="131" t="s">
        <v>356</v>
      </c>
      <c r="E4" s="133" t="s">
        <v>357</v>
      </c>
      <c r="F4" s="134"/>
      <c r="G4" s="135" t="s">
        <v>358</v>
      </c>
      <c r="H4" s="135" t="s">
        <v>359</v>
      </c>
      <c r="I4" s="19"/>
    </row>
    <row r="5" spans="1:9" ht="13.25" customHeight="1" x14ac:dyDescent="0.55000000000000004">
      <c r="B5" s="128"/>
      <c r="C5" s="130"/>
      <c r="D5" s="132"/>
      <c r="E5" s="114" t="s">
        <v>360</v>
      </c>
      <c r="F5" s="115" t="s">
        <v>361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6">
        <v>56236</v>
      </c>
      <c r="D6" s="116">
        <v>986630</v>
      </c>
      <c r="E6" s="116">
        <v>5135</v>
      </c>
      <c r="F6" s="117">
        <v>16</v>
      </c>
      <c r="G6" s="116">
        <v>49774</v>
      </c>
      <c r="H6" s="116">
        <v>1442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6">
        <v>4221</v>
      </c>
      <c r="D7" s="116">
        <v>67995</v>
      </c>
      <c r="E7" s="117">
        <v>915</v>
      </c>
      <c r="F7" s="117">
        <v>1</v>
      </c>
      <c r="G7" s="116">
        <v>3273</v>
      </c>
      <c r="H7" s="117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6">
        <v>2951</v>
      </c>
      <c r="D8" s="116">
        <v>106525</v>
      </c>
      <c r="E8" s="117">
        <v>326</v>
      </c>
      <c r="F8" s="117">
        <v>0</v>
      </c>
      <c r="G8" s="116">
        <v>2576</v>
      </c>
      <c r="H8" s="117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6">
        <v>14505</v>
      </c>
      <c r="D9" s="116">
        <v>204004</v>
      </c>
      <c r="E9" s="116">
        <v>2368</v>
      </c>
      <c r="F9" s="117">
        <v>33</v>
      </c>
      <c r="G9" s="116">
        <v>11956</v>
      </c>
      <c r="H9" s="117">
        <v>100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6">
        <v>1597</v>
      </c>
      <c r="D10" s="116">
        <v>20728</v>
      </c>
      <c r="E10" s="117">
        <v>291</v>
      </c>
      <c r="F10" s="117">
        <v>2</v>
      </c>
      <c r="G10" s="116">
        <v>1284</v>
      </c>
      <c r="H10" s="117">
        <v>22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6">
        <v>3124</v>
      </c>
      <c r="D11" s="116">
        <v>83152</v>
      </c>
      <c r="E11" s="117">
        <v>440</v>
      </c>
      <c r="F11" s="117">
        <v>5</v>
      </c>
      <c r="G11" s="116">
        <v>2636</v>
      </c>
      <c r="H11" s="117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6">
        <v>8604</v>
      </c>
      <c r="D12" s="116">
        <v>362075</v>
      </c>
      <c r="E12" s="116">
        <v>1047</v>
      </c>
      <c r="F12" s="117">
        <v>14</v>
      </c>
      <c r="G12" s="116">
        <v>7392</v>
      </c>
      <c r="H12" s="117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6">
        <v>20241</v>
      </c>
      <c r="D13" s="116">
        <v>37322</v>
      </c>
      <c r="E13" s="116">
        <v>2327</v>
      </c>
      <c r="F13" s="117">
        <v>32</v>
      </c>
      <c r="G13" s="116">
        <v>17728</v>
      </c>
      <c r="H13" s="117">
        <v>186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6">
        <v>13052</v>
      </c>
      <c r="D14" s="116">
        <v>390311</v>
      </c>
      <c r="E14" s="116">
        <v>1996</v>
      </c>
      <c r="F14" s="117">
        <v>16</v>
      </c>
      <c r="G14" s="116">
        <v>10954</v>
      </c>
      <c r="H14" s="117">
        <v>102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6">
        <v>14667</v>
      </c>
      <c r="D15" s="116">
        <v>252033</v>
      </c>
      <c r="E15" s="116">
        <v>2763</v>
      </c>
      <c r="F15" s="117">
        <v>23</v>
      </c>
      <c r="G15" s="116">
        <v>11745</v>
      </c>
      <c r="H15" s="117">
        <v>159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6">
        <v>98954</v>
      </c>
      <c r="D16" s="116">
        <v>1283524</v>
      </c>
      <c r="E16" s="116">
        <v>25887</v>
      </c>
      <c r="F16" s="117">
        <v>155</v>
      </c>
      <c r="G16" s="116">
        <v>63080</v>
      </c>
      <c r="H16" s="117">
        <v>889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6">
        <v>83345</v>
      </c>
      <c r="D17" s="116">
        <v>925904</v>
      </c>
      <c r="E17" s="116">
        <v>14097</v>
      </c>
      <c r="F17" s="117">
        <v>110</v>
      </c>
      <c r="G17" s="116">
        <v>68414</v>
      </c>
      <c r="H17" s="117">
        <v>834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6">
        <v>338750</v>
      </c>
      <c r="D18" s="116">
        <v>3237557</v>
      </c>
      <c r="E18" s="116">
        <v>39311</v>
      </c>
      <c r="F18" s="117">
        <v>296</v>
      </c>
      <c r="G18" s="116">
        <v>296973</v>
      </c>
      <c r="H18" s="116">
        <v>2466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6">
        <v>144507</v>
      </c>
      <c r="D19" s="116">
        <v>1380361</v>
      </c>
      <c r="E19" s="116">
        <v>17926</v>
      </c>
      <c r="F19" s="117">
        <v>238</v>
      </c>
      <c r="G19" s="116">
        <v>125485</v>
      </c>
      <c r="H19" s="116">
        <v>1096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6">
        <v>6649</v>
      </c>
      <c r="D20" s="116">
        <v>236593</v>
      </c>
      <c r="E20" s="116">
        <v>1263</v>
      </c>
      <c r="F20" s="117">
        <v>7</v>
      </c>
      <c r="G20" s="116">
        <v>5332</v>
      </c>
      <c r="H20" s="11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6">
        <v>4293</v>
      </c>
      <c r="D21" s="116">
        <v>98298</v>
      </c>
      <c r="E21" s="116">
        <v>1212</v>
      </c>
      <c r="F21" s="117">
        <v>13</v>
      </c>
      <c r="G21" s="116">
        <v>3040</v>
      </c>
      <c r="H21" s="117">
        <v>41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6">
        <v>7185</v>
      </c>
      <c r="D22" s="116">
        <v>164224</v>
      </c>
      <c r="E22" s="117">
        <v>641</v>
      </c>
      <c r="F22" s="117">
        <v>9</v>
      </c>
      <c r="G22" s="116">
        <v>6404</v>
      </c>
      <c r="H22" s="117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6">
        <v>2516</v>
      </c>
      <c r="D23" s="116">
        <v>95824</v>
      </c>
      <c r="E23" s="117">
        <v>323</v>
      </c>
      <c r="F23" s="117">
        <v>1</v>
      </c>
      <c r="G23" s="116">
        <v>2157</v>
      </c>
      <c r="H23" s="11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6">
        <v>4175</v>
      </c>
      <c r="D24" s="116">
        <v>92433</v>
      </c>
      <c r="E24" s="117">
        <v>697</v>
      </c>
      <c r="F24" s="117">
        <v>3</v>
      </c>
      <c r="G24" s="116">
        <v>3458</v>
      </c>
      <c r="H24" s="117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6">
        <v>7776</v>
      </c>
      <c r="D25" s="116">
        <v>264256</v>
      </c>
      <c r="E25" s="117">
        <v>917</v>
      </c>
      <c r="F25" s="117">
        <v>6</v>
      </c>
      <c r="G25" s="116">
        <v>6719</v>
      </c>
      <c r="H25" s="11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6">
        <v>15247</v>
      </c>
      <c r="D26" s="116">
        <v>344187</v>
      </c>
      <c r="E26" s="116">
        <v>2853</v>
      </c>
      <c r="F26" s="117">
        <v>8</v>
      </c>
      <c r="G26" s="116">
        <v>12132</v>
      </c>
      <c r="H26" s="117">
        <v>200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6">
        <v>20992</v>
      </c>
      <c r="D27" s="116">
        <v>524758</v>
      </c>
      <c r="E27" s="116">
        <v>6009</v>
      </c>
      <c r="F27" s="117">
        <v>37</v>
      </c>
      <c r="G27" s="116">
        <v>14816</v>
      </c>
      <c r="H27" s="117">
        <v>167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6">
        <v>79060</v>
      </c>
      <c r="D28" s="116">
        <v>1041478</v>
      </c>
      <c r="E28" s="116">
        <v>17765</v>
      </c>
      <c r="F28" s="117">
        <v>49</v>
      </c>
      <c r="G28" s="116">
        <v>60260</v>
      </c>
      <c r="H28" s="116">
        <v>1035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6">
        <v>11965</v>
      </c>
      <c r="D29" s="116">
        <v>181186</v>
      </c>
      <c r="E29" s="116">
        <v>4597</v>
      </c>
      <c r="F29" s="117">
        <v>20</v>
      </c>
      <c r="G29" s="116">
        <v>7473</v>
      </c>
      <c r="H29" s="117">
        <v>127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6">
        <v>10332</v>
      </c>
      <c r="D30" s="116">
        <v>203022</v>
      </c>
      <c r="E30" s="116">
        <v>2647</v>
      </c>
      <c r="F30" s="117">
        <v>12</v>
      </c>
      <c r="G30" s="116">
        <v>7589</v>
      </c>
      <c r="H30" s="117">
        <v>96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6">
        <v>29408</v>
      </c>
      <c r="D31" s="116">
        <v>363132</v>
      </c>
      <c r="E31" s="116">
        <v>7201</v>
      </c>
      <c r="F31" s="117">
        <v>97</v>
      </c>
      <c r="G31" s="116">
        <v>21486</v>
      </c>
      <c r="H31" s="117">
        <v>252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6">
        <v>164773</v>
      </c>
      <c r="D32" s="116">
        <v>2907735</v>
      </c>
      <c r="E32" s="116">
        <v>26886</v>
      </c>
      <c r="F32" s="117">
        <v>525</v>
      </c>
      <c r="G32" s="116">
        <v>133260</v>
      </c>
      <c r="H32" s="116">
        <v>2784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6">
        <v>63077</v>
      </c>
      <c r="D33" s="116">
        <v>642878</v>
      </c>
      <c r="E33" s="116">
        <v>7897</v>
      </c>
      <c r="F33" s="117">
        <v>68</v>
      </c>
      <c r="G33" s="116">
        <v>53844</v>
      </c>
      <c r="H33" s="116">
        <v>1336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6">
        <v>13037</v>
      </c>
      <c r="D34" s="116">
        <v>213833</v>
      </c>
      <c r="E34" s="116">
        <v>1726</v>
      </c>
      <c r="F34" s="117">
        <v>15</v>
      </c>
      <c r="G34" s="116">
        <v>11174</v>
      </c>
      <c r="H34" s="117">
        <v>137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6">
        <v>4457</v>
      </c>
      <c r="D35" s="116">
        <v>55757</v>
      </c>
      <c r="E35" s="117">
        <v>511</v>
      </c>
      <c r="F35" s="117">
        <v>29</v>
      </c>
      <c r="G35" s="116">
        <v>3793</v>
      </c>
      <c r="H35" s="117">
        <v>54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6">
        <v>1356</v>
      </c>
      <c r="D36" s="116">
        <v>124354</v>
      </c>
      <c r="E36" s="117">
        <v>256</v>
      </c>
      <c r="F36" s="117">
        <v>1</v>
      </c>
      <c r="G36" s="116">
        <v>1080</v>
      </c>
      <c r="H36" s="117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6">
        <v>1287</v>
      </c>
      <c r="D37" s="116">
        <v>42979</v>
      </c>
      <c r="E37" s="117">
        <v>218</v>
      </c>
      <c r="F37" s="117">
        <v>1</v>
      </c>
      <c r="G37" s="116">
        <v>1067</v>
      </c>
      <c r="H37" s="11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6">
        <v>13093</v>
      </c>
      <c r="D38" s="116">
        <v>216620</v>
      </c>
      <c r="E38" s="116">
        <v>1861</v>
      </c>
      <c r="F38" s="117">
        <v>13</v>
      </c>
      <c r="G38" s="116">
        <v>10253</v>
      </c>
      <c r="H38" s="11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6">
        <v>17564</v>
      </c>
      <c r="D39" s="116">
        <v>723783</v>
      </c>
      <c r="E39" s="116">
        <v>1510</v>
      </c>
      <c r="F39" s="117">
        <v>17</v>
      </c>
      <c r="G39" s="116">
        <v>14511</v>
      </c>
      <c r="H39" s="117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6">
        <v>4839</v>
      </c>
      <c r="D40" s="116">
        <v>147535</v>
      </c>
      <c r="E40" s="117">
        <v>746</v>
      </c>
      <c r="F40" s="117">
        <v>3</v>
      </c>
      <c r="G40" s="116">
        <v>4008</v>
      </c>
      <c r="H40" s="117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6">
        <v>2608</v>
      </c>
      <c r="D41" s="116">
        <v>85653</v>
      </c>
      <c r="E41" s="117">
        <v>486</v>
      </c>
      <c r="F41" s="117">
        <v>2</v>
      </c>
      <c r="G41" s="116">
        <v>2059</v>
      </c>
      <c r="H41" s="11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6">
        <v>4133</v>
      </c>
      <c r="D42" s="116">
        <v>112793</v>
      </c>
      <c r="E42" s="117">
        <v>800</v>
      </c>
      <c r="F42" s="117">
        <v>7</v>
      </c>
      <c r="G42" s="116">
        <v>3299</v>
      </c>
      <c r="H42" s="117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6">
        <v>4548</v>
      </c>
      <c r="D43" s="116">
        <v>127720</v>
      </c>
      <c r="E43" s="117">
        <v>633</v>
      </c>
      <c r="F43" s="117">
        <v>3</v>
      </c>
      <c r="G43" s="116">
        <v>3835</v>
      </c>
      <c r="H43" s="117">
        <v>80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6">
        <v>3329</v>
      </c>
      <c r="D44" s="116">
        <v>75539</v>
      </c>
      <c r="E44" s="117">
        <v>723</v>
      </c>
      <c r="F44" s="117">
        <v>5</v>
      </c>
      <c r="G44" s="116">
        <v>2575</v>
      </c>
      <c r="H44" s="117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6">
        <v>63755</v>
      </c>
      <c r="D45" s="116">
        <v>1087771</v>
      </c>
      <c r="E45" s="116">
        <v>11506</v>
      </c>
      <c r="F45" s="117">
        <v>34</v>
      </c>
      <c r="G45" s="116">
        <v>50731</v>
      </c>
      <c r="H45" s="117">
        <v>562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6">
        <v>5006</v>
      </c>
      <c r="D46" s="116">
        <v>84917</v>
      </c>
      <c r="E46" s="117">
        <v>835</v>
      </c>
      <c r="F46" s="117">
        <v>2</v>
      </c>
      <c r="G46" s="116">
        <v>3436</v>
      </c>
      <c r="H46" s="117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6">
        <v>5174</v>
      </c>
      <c r="D47" s="116">
        <v>157206</v>
      </c>
      <c r="E47" s="117">
        <v>734</v>
      </c>
      <c r="F47" s="117">
        <v>1</v>
      </c>
      <c r="G47" s="116">
        <v>4373</v>
      </c>
      <c r="H47" s="11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6">
        <v>12172</v>
      </c>
      <c r="D48" s="116">
        <v>106768</v>
      </c>
      <c r="E48" s="116">
        <v>2310</v>
      </c>
      <c r="F48" s="117">
        <v>14</v>
      </c>
      <c r="G48" s="116">
        <v>9736</v>
      </c>
      <c r="H48" s="117">
        <v>126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6">
        <v>6757</v>
      </c>
      <c r="D49" s="116">
        <v>223320</v>
      </c>
      <c r="E49" s="116">
        <v>1518</v>
      </c>
      <c r="F49" s="117">
        <v>2</v>
      </c>
      <c r="G49" s="116">
        <v>5171</v>
      </c>
      <c r="H49" s="117">
        <v>68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6">
        <v>5129</v>
      </c>
      <c r="D50" s="116">
        <v>59059</v>
      </c>
      <c r="E50" s="116">
        <v>1178</v>
      </c>
      <c r="F50" s="117">
        <v>6</v>
      </c>
      <c r="G50" s="116">
        <v>3866</v>
      </c>
      <c r="H50" s="117">
        <v>30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6">
        <v>7978</v>
      </c>
      <c r="D51" s="116">
        <v>147179</v>
      </c>
      <c r="E51" s="116">
        <v>1794</v>
      </c>
      <c r="F51" s="117">
        <v>5</v>
      </c>
      <c r="G51" s="116">
        <v>6056</v>
      </c>
      <c r="H51" s="117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6">
        <v>41914</v>
      </c>
      <c r="D52" s="116">
        <v>338169</v>
      </c>
      <c r="E52" s="116">
        <v>6514</v>
      </c>
      <c r="F52" s="117">
        <v>119</v>
      </c>
      <c r="G52" s="116">
        <v>34954</v>
      </c>
      <c r="H52" s="117">
        <v>258</v>
      </c>
      <c r="I52" s="25"/>
    </row>
    <row r="53" spans="1:9" ht="12" customHeight="1" x14ac:dyDescent="0.55000000000000004">
      <c r="B53" s="22" t="s">
        <v>276</v>
      </c>
      <c r="C53" s="117">
        <v>149</v>
      </c>
      <c r="D53" s="118" t="s">
        <v>362</v>
      </c>
      <c r="E53" s="117">
        <v>0</v>
      </c>
      <c r="F53" s="118" t="s">
        <v>362</v>
      </c>
      <c r="G53" s="117">
        <v>149</v>
      </c>
      <c r="H53" s="118" t="s">
        <v>362</v>
      </c>
      <c r="I53" s="25"/>
    </row>
    <row r="54" spans="1:9" ht="12" customHeight="1" x14ac:dyDescent="0.55000000000000004">
      <c r="B54" s="21" t="s">
        <v>164</v>
      </c>
      <c r="C54" s="116">
        <v>1450487</v>
      </c>
      <c r="D54" s="116">
        <v>20629080</v>
      </c>
      <c r="E54" s="116">
        <v>231596</v>
      </c>
      <c r="F54" s="116">
        <v>2075</v>
      </c>
      <c r="G54" s="116">
        <v>1187366</v>
      </c>
      <c r="H54" s="116">
        <v>15939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1" activePane="bottomLeft" state="frozen"/>
      <selection pane="bottomLeft" activeCell="C146" sqref="A6:C146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343</v>
      </c>
      <c r="E2" s="139"/>
      <c r="F2" s="139"/>
      <c r="G2" s="139"/>
      <c r="H2" s="139"/>
      <c r="I2" s="139"/>
      <c r="J2" s="139"/>
      <c r="K2" s="139"/>
      <c r="L2" s="139"/>
      <c r="M2" s="119" t="s">
        <v>347</v>
      </c>
      <c r="N2" s="119"/>
      <c r="O2" s="119"/>
      <c r="P2" s="119"/>
      <c r="Q2" s="119"/>
    </row>
    <row r="3" spans="1:17" x14ac:dyDescent="0.55000000000000004">
      <c r="A3" s="87"/>
      <c r="D3" s="137" t="s">
        <v>346</v>
      </c>
      <c r="E3" s="137"/>
      <c r="F3" s="137"/>
      <c r="G3" s="137"/>
      <c r="H3" s="137"/>
      <c r="I3" s="137"/>
      <c r="J3" s="140" t="s">
        <v>345</v>
      </c>
      <c r="K3" s="140"/>
      <c r="L3" s="140"/>
      <c r="M3" s="140"/>
      <c r="N3" s="140" t="s">
        <v>341</v>
      </c>
      <c r="O3" s="140"/>
      <c r="P3" s="119" t="s">
        <v>344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31790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4940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18136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4240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14955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5386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25911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9274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40794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11098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8089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8089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9421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9421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100602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35877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153122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54500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191057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64869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190455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61821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206275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58286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36843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36843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24417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24417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286424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64747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255844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83775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284096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90091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19882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19882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296657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68990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39435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39435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25532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25532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7551</v>
      </c>
      <c r="C28" s="50">
        <f t="shared" si="2"/>
        <v>845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7551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845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8459</v>
      </c>
      <c r="C29" s="50">
        <f t="shared" si="2"/>
        <v>755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8459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755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9745</v>
      </c>
      <c r="C30" s="50">
        <f t="shared" si="2"/>
        <v>917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9745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917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316140</v>
      </c>
      <c r="C31" s="50">
        <f t="shared" si="2"/>
        <v>71447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47162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8511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146383</v>
      </c>
      <c r="C32" s="50">
        <f t="shared" si="2"/>
        <v>53918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49218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10739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61436</v>
      </c>
      <c r="C33" s="50">
        <f t="shared" si="2"/>
        <v>7507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61436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7507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73759</v>
      </c>
      <c r="C34" s="50">
        <f t="shared" si="2"/>
        <v>8253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73759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8253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260544</v>
      </c>
      <c r="C35" s="50">
        <f t="shared" si="2"/>
        <v>97785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105289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29536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221052</v>
      </c>
      <c r="C36" s="50">
        <f t="shared" si="2"/>
        <v>123434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130765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44983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244241</v>
      </c>
      <c r="C37" s="50">
        <f t="shared" si="2"/>
        <v>152184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161282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53423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250727</v>
      </c>
      <c r="C38" s="50">
        <f t="shared" si="2"/>
        <v>177786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157298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52076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235138</v>
      </c>
      <c r="C39" s="50">
        <f t="shared" si="2"/>
        <v>191073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135645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47688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137092</v>
      </c>
      <c r="C40" s="50">
        <f t="shared" si="2"/>
        <v>32559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137092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32559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186291</v>
      </c>
      <c r="C41" s="50">
        <f t="shared" si="2"/>
        <v>21476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186291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21476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344052</v>
      </c>
      <c r="C42" s="50">
        <f t="shared" si="2"/>
        <v>268912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210209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53189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347740</v>
      </c>
      <c r="C43" s="50">
        <f t="shared" si="2"/>
        <v>222810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253163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67143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395489</v>
      </c>
      <c r="C44" s="50">
        <f t="shared" si="2"/>
        <v>250548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307326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70845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402156</v>
      </c>
      <c r="C45" s="50">
        <f t="shared" si="2"/>
        <v>135297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320734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26186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378761</v>
      </c>
      <c r="C46" s="50">
        <f t="shared" si="2"/>
        <v>208174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278843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59071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284207</v>
      </c>
      <c r="C47" s="50">
        <f t="shared" si="2"/>
        <v>41549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284207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41549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325495</v>
      </c>
      <c r="C48" s="50">
        <f t="shared" si="2"/>
        <v>25029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325495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25029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583238</v>
      </c>
      <c r="C49" s="50">
        <f t="shared" si="2"/>
        <v>204187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436653</v>
      </c>
      <c r="K49" s="98">
        <f>IFERROR(VLOOKUP($D49, V一般接種!$A:$G, K$4, FALSE), 0)</f>
        <v>9825</v>
      </c>
      <c r="L49" s="98">
        <f>IFERROR(VLOOKUP($D49, V一般接種!$A:$G, L$4, FALSE), 0)</f>
        <v>0</v>
      </c>
      <c r="M49" s="98">
        <f>IFERROR(VLOOKUP($D49, V一般接種!$A:$G, M$4, FALSE), 0)</f>
        <v>10358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603307</v>
      </c>
      <c r="C50" s="50">
        <f t="shared" si="2"/>
        <v>63068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505941</v>
      </c>
      <c r="K50" s="98">
        <f>IFERROR(VLOOKUP($D50, V一般接種!$A:$G, K$4, FALSE), 0)</f>
        <v>9776</v>
      </c>
      <c r="L50" s="98">
        <f>IFERROR(VLOOKUP($D50, V一般接種!$A:$G, L$4, FALSE), 0)</f>
        <v>0</v>
      </c>
      <c r="M50" s="98">
        <f>IFERROR(VLOOKUP($D50, V一般接種!$A:$G, M$4, FALSE), 0)</f>
        <v>11006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665519</v>
      </c>
      <c r="C51" s="50">
        <f t="shared" si="2"/>
        <v>61315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560625</v>
      </c>
      <c r="K51" s="98">
        <f>IFERROR(VLOOKUP($D51, V一般接種!$A:$G, K$4, FALSE), 0)</f>
        <v>11479</v>
      </c>
      <c r="L51" s="98">
        <f>IFERROR(VLOOKUP($D51, V一般接種!$A:$G, L$4, FALSE), 0)</f>
        <v>0</v>
      </c>
      <c r="M51" s="98">
        <f>IFERROR(VLOOKUP($D51, V一般接種!$A:$G, M$4, FALSE), 0)</f>
        <v>12141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636433</v>
      </c>
      <c r="C52" s="50">
        <f t="shared" si="2"/>
        <v>105585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539772</v>
      </c>
      <c r="K52" s="98">
        <f>IFERROR(VLOOKUP($D52, V一般接種!$A:$G, K$4, FALSE), 0)</f>
        <v>12404</v>
      </c>
      <c r="L52" s="98">
        <f>IFERROR(VLOOKUP($D52, V一般接種!$A:$G, L$4, FALSE), 0)</f>
        <v>0</v>
      </c>
      <c r="M52" s="98">
        <f>IFERROR(VLOOKUP($D52, V一般接種!$A:$G, M$4, FALSE), 0)</f>
        <v>44693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615359</v>
      </c>
      <c r="C53" s="50">
        <f t="shared" si="2"/>
        <v>122688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513364</v>
      </c>
      <c r="K53" s="98">
        <f>IFERROR(VLOOKUP($D53, V一般接種!$A:$G, K$4, FALSE), 0)</f>
        <v>14254</v>
      </c>
      <c r="L53" s="98">
        <f>IFERROR(VLOOKUP($D53, V一般接種!$A:$G, L$4, FALSE), 0)</f>
        <v>0</v>
      </c>
      <c r="M53" s="98">
        <f>IFERROR(VLOOKUP($D53, V一般接種!$A:$G, M$4, FALSE), 0)</f>
        <v>45913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472406</v>
      </c>
      <c r="C54" s="50">
        <f t="shared" si="2"/>
        <v>58414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456879</v>
      </c>
      <c r="K54" s="98">
        <f>IFERROR(VLOOKUP($D54, V一般接種!$A:$G, K$4, FALSE), 0)</f>
        <v>15527</v>
      </c>
      <c r="L54" s="98">
        <f>IFERROR(VLOOKUP($D54, V一般接種!$A:$G, L$4, FALSE), 0)</f>
        <v>0</v>
      </c>
      <c r="M54" s="98">
        <f>IFERROR(VLOOKUP($D54, V一般接種!$A:$G, M$4, FALSE), 0)</f>
        <v>58414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461554</v>
      </c>
      <c r="C55" s="50">
        <f t="shared" si="2"/>
        <v>65134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445639</v>
      </c>
      <c r="K55" s="98">
        <f>IFERROR(VLOOKUP($D55, V一般接種!$A:$G, K$4, FALSE), 0)</f>
        <v>15915</v>
      </c>
      <c r="L55" s="98">
        <f>IFERROR(VLOOKUP($D55, V一般接種!$A:$G, L$4, FALSE), 0)</f>
        <v>0</v>
      </c>
      <c r="M55" s="98">
        <f>IFERROR(VLOOKUP($D55, V一般接種!$A:$G, M$4, FALSE), 0)</f>
        <v>65134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664672</v>
      </c>
      <c r="C56" s="50">
        <f t="shared" si="2"/>
        <v>235894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514321</v>
      </c>
      <c r="K56" s="98">
        <f>IFERROR(VLOOKUP($D56, V一般接種!$A:$G, K$4, FALSE), 0)</f>
        <v>18346</v>
      </c>
      <c r="L56" s="98">
        <f>IFERROR(VLOOKUP($D56, V一般接種!$A:$G, L$4, FALSE), 0)</f>
        <v>0</v>
      </c>
      <c r="M56" s="98">
        <f>IFERROR(VLOOKUP($D56, V一般接種!$A:$G, M$4, FALSE), 0)</f>
        <v>94644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706679</v>
      </c>
      <c r="C57" s="50">
        <f t="shared" si="2"/>
        <v>204548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621116</v>
      </c>
      <c r="K57" s="98">
        <f>IFERROR(VLOOKUP($D57, V一般接種!$A:$G, K$4, FALSE), 0)</f>
        <v>19176</v>
      </c>
      <c r="L57" s="98">
        <f>IFERROR(VLOOKUP($D57, V一般接種!$A:$G, L$4, FALSE), 0)</f>
        <v>0</v>
      </c>
      <c r="M57" s="98">
        <f>IFERROR(VLOOKUP($D57, V一般接種!$A:$G, M$4, FALSE), 0)</f>
        <v>111878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731944</v>
      </c>
      <c r="C58" s="50">
        <f t="shared" si="2"/>
        <v>226279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640857</v>
      </c>
      <c r="K58" s="98">
        <f>IFERROR(VLOOKUP($D58, V一般接種!$A:$G, K$4, FALSE), 0)</f>
        <v>19631</v>
      </c>
      <c r="L58" s="98">
        <f>IFERROR(VLOOKUP($D58, V一般接種!$A:$G, L$4, FALSE), 0)</f>
        <v>0</v>
      </c>
      <c r="M58" s="98">
        <f>IFERROR(VLOOKUP($D58, V一般接種!$A:$G, M$4, FALSE), 0)</f>
        <v>138609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723969</v>
      </c>
      <c r="C59" s="50">
        <f t="shared" si="2"/>
        <v>220163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644219</v>
      </c>
      <c r="K59" s="98">
        <f>IFERROR(VLOOKUP($D59, V一般接種!$A:$G, K$4, FALSE), 0)</f>
        <v>19984</v>
      </c>
      <c r="L59" s="98">
        <f>IFERROR(VLOOKUP($D59, V一般接種!$A:$G, L$4, FALSE), 0)</f>
        <v>0</v>
      </c>
      <c r="M59" s="98">
        <f>IFERROR(VLOOKUP($D59, V一般接種!$A:$G, M$4, FALSE), 0)</f>
        <v>136772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710634</v>
      </c>
      <c r="C60" s="50">
        <f t="shared" si="2"/>
        <v>212141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626864</v>
      </c>
      <c r="K60" s="98">
        <f>IFERROR(VLOOKUP($D60, V一般接種!$A:$G, K$4, FALSE), 0)</f>
        <v>20207</v>
      </c>
      <c r="L60" s="98">
        <f>IFERROR(VLOOKUP($D60, V一般接種!$A:$G, L$4, FALSE), 0)</f>
        <v>0</v>
      </c>
      <c r="M60" s="98">
        <f>IFERROR(VLOOKUP($D60, V一般接種!$A:$G, M$4, FALSE), 0)</f>
        <v>116501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612708</v>
      </c>
      <c r="C61" s="50">
        <f t="shared" si="2"/>
        <v>124782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592333</v>
      </c>
      <c r="K61" s="98">
        <f>IFERROR(VLOOKUP($D61, V一般接種!$A:$G, K$4, FALSE), 0)</f>
        <v>20375</v>
      </c>
      <c r="L61" s="98">
        <f>IFERROR(VLOOKUP($D61, V一般接種!$A:$G, L$4, FALSE), 0)</f>
        <v>0</v>
      </c>
      <c r="M61" s="98">
        <f>IFERROR(VLOOKUP($D61, V一般接種!$A:$G, M$4, FALSE), 0)</f>
        <v>124782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560690</v>
      </c>
      <c r="C62" s="50">
        <f t="shared" si="2"/>
        <v>178097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537862</v>
      </c>
      <c r="K62" s="98">
        <f>IFERROR(VLOOKUP($D62, V一般接種!$A:$G, K$4, FALSE), 0)</f>
        <v>22828</v>
      </c>
      <c r="L62" s="98">
        <f>IFERROR(VLOOKUP($D62, V一般接種!$A:$G, L$4, FALSE), 0)</f>
        <v>0</v>
      </c>
      <c r="M62" s="98">
        <f>IFERROR(VLOOKUP($D62, V一般接種!$A:$G, M$4, FALSE), 0)</f>
        <v>178097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764829</v>
      </c>
      <c r="C63" s="50">
        <f t="shared" si="2"/>
        <v>319034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629198</v>
      </c>
      <c r="K63" s="98">
        <f>IFERROR(VLOOKUP($D63, V一般接種!$A:$G, K$4, FALSE), 0)</f>
        <v>29050</v>
      </c>
      <c r="L63" s="98">
        <f>IFERROR(VLOOKUP($D63, V一般接種!$A:$G, L$4, FALSE), 0)</f>
        <v>0</v>
      </c>
      <c r="M63" s="98">
        <f>IFERROR(VLOOKUP($D63, V一般接種!$A:$G, M$4, FALSE), 0)</f>
        <v>186278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786917</v>
      </c>
      <c r="C64" s="50">
        <f t="shared" si="2"/>
        <v>316309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685036</v>
      </c>
      <c r="K64" s="98">
        <f>IFERROR(VLOOKUP($D64, V一般接種!$A:$G, K$4, FALSE), 0)</f>
        <v>29202</v>
      </c>
      <c r="L64" s="98">
        <f>IFERROR(VLOOKUP($D64, V一般接種!$A:$G, L$4, FALSE), 0)</f>
        <v>0</v>
      </c>
      <c r="M64" s="98">
        <f>IFERROR(VLOOKUP($D64, V一般接種!$A:$G, M$4, FALSE), 0)</f>
        <v>227066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765950</v>
      </c>
      <c r="C65" s="50">
        <f t="shared" si="2"/>
        <v>379172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669736</v>
      </c>
      <c r="K65" s="98">
        <f>IFERROR(VLOOKUP($D65, V一般接種!$A:$G, K$4, FALSE), 0)</f>
        <v>27473</v>
      </c>
      <c r="L65" s="98">
        <f>IFERROR(VLOOKUP($D65, V一般接種!$A:$G, L$4, FALSE), 0)</f>
        <v>0</v>
      </c>
      <c r="M65" s="98">
        <f>IFERROR(VLOOKUP($D65, V一般接種!$A:$G, M$4, FALSE), 0)</f>
        <v>280529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737494</v>
      </c>
      <c r="C66" s="50">
        <f t="shared" si="2"/>
        <v>378624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654102</v>
      </c>
      <c r="K66" s="98">
        <f>IFERROR(VLOOKUP($D66, V一般接種!$A:$G, K$4, FALSE), 0)</f>
        <v>29423</v>
      </c>
      <c r="L66" s="98">
        <f>IFERROR(VLOOKUP($D66, V一般接種!$A:$G, L$4, FALSE), 0)</f>
        <v>0</v>
      </c>
      <c r="M66" s="98">
        <f>IFERROR(VLOOKUP($D66, V一般接種!$A:$G, M$4, FALSE), 0)</f>
        <v>296002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745317</v>
      </c>
      <c r="C67" s="50">
        <f t="shared" si="2"/>
        <v>352142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659213</v>
      </c>
      <c r="K67" s="98">
        <f>IFERROR(VLOOKUP($D67, V一般接種!$A:$G, K$4, FALSE), 0)</f>
        <v>29601</v>
      </c>
      <c r="L67" s="98">
        <f>IFERROR(VLOOKUP($D67, V一般接種!$A:$G, L$4, FALSE), 0)</f>
        <v>0</v>
      </c>
      <c r="M67" s="98">
        <f>IFERROR(VLOOKUP($D67, V一般接種!$A:$G, M$4, FALSE), 0)</f>
        <v>260662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652378</v>
      </c>
      <c r="C68" s="50">
        <f t="shared" si="2"/>
        <v>271375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619016</v>
      </c>
      <c r="K68" s="98">
        <f>IFERROR(VLOOKUP($D68, V一般接種!$A:$G, K$4, FALSE), 0)</f>
        <v>33362</v>
      </c>
      <c r="L68" s="98">
        <f>IFERROR(VLOOKUP($D68, V一般接種!$A:$G, L$4, FALSE), 0)</f>
        <v>0</v>
      </c>
      <c r="M68" s="98">
        <f>IFERROR(VLOOKUP($D68, V一般接種!$A:$G, M$4, FALSE), 0)</f>
        <v>271375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596622</v>
      </c>
      <c r="C69" s="50">
        <f t="shared" si="2"/>
        <v>314909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562329</v>
      </c>
      <c r="K69" s="98">
        <f>IFERROR(VLOOKUP($D69, V一般接種!$A:$G, K$4, FALSE), 0)</f>
        <v>34293</v>
      </c>
      <c r="L69" s="98">
        <f>IFERROR(VLOOKUP($D69, V一般接種!$A:$G, L$4, FALSE), 0)</f>
        <v>0</v>
      </c>
      <c r="M69" s="98">
        <f>IFERROR(VLOOKUP($D69, V一般接種!$A:$G, M$4, FALSE), 0)</f>
        <v>314909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686173</v>
      </c>
      <c r="C70" s="50">
        <f t="shared" si="2"/>
        <v>532362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563698</v>
      </c>
      <c r="K70" s="98">
        <f>IFERROR(VLOOKUP($D70, V一般接種!$A:$G, K$4, FALSE), 0)</f>
        <v>31046</v>
      </c>
      <c r="L70" s="98">
        <f>IFERROR(VLOOKUP($D70, V一般接種!$A:$G, L$4, FALSE), 0)</f>
        <v>0</v>
      </c>
      <c r="M70" s="98">
        <f>IFERROR(VLOOKUP($D70, V一般接種!$A:$G, M$4, FALSE), 0)</f>
        <v>408826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684973</v>
      </c>
      <c r="C71" s="50">
        <f t="shared" si="2"/>
        <v>545615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610260</v>
      </c>
      <c r="K71" s="98">
        <f>IFERROR(VLOOKUP($D71, V一般接種!$A:$G, K$4, FALSE), 0)</f>
        <v>31298</v>
      </c>
      <c r="L71" s="98">
        <f>IFERROR(VLOOKUP($D71, V一般接種!$A:$G, L$4, FALSE), 0)</f>
        <v>0</v>
      </c>
      <c r="M71" s="98">
        <f>IFERROR(VLOOKUP($D71, V一般接種!$A:$G, M$4, FALSE), 0)</f>
        <v>473667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668348</v>
      </c>
      <c r="C72" s="50">
        <f t="shared" ref="C72:C135" si="5">IF($D72="", "", H72+I72+L72+M72+O72-Q72)</f>
        <v>597046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589585</v>
      </c>
      <c r="K72" s="98">
        <f>IFERROR(VLOOKUP($D72, V一般接種!$A:$G, K$4, FALSE), 0)</f>
        <v>32069</v>
      </c>
      <c r="L72" s="98">
        <f>IFERROR(VLOOKUP($D72, V一般接種!$A:$G, L$4, FALSE), 0)</f>
        <v>0</v>
      </c>
      <c r="M72" s="98">
        <f>IFERROR(VLOOKUP($D72, V一般接種!$A:$G, M$4, FALSE), 0)</f>
        <v>525005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678986</v>
      </c>
      <c r="C73" s="50">
        <f t="shared" si="5"/>
        <v>590223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594913</v>
      </c>
      <c r="K73" s="98">
        <f>IFERROR(VLOOKUP($D73, V一般接種!$A:$G, K$4, FALSE), 0)</f>
        <v>32536</v>
      </c>
      <c r="L73" s="98">
        <f>IFERROR(VLOOKUP($D73, V一般接種!$A:$G, L$4, FALSE), 0)</f>
        <v>0</v>
      </c>
      <c r="M73" s="98">
        <f>IFERROR(VLOOKUP($D73, V一般接種!$A:$G, M$4, FALSE), 0)</f>
        <v>512430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660653</v>
      </c>
      <c r="C74" s="50">
        <f t="shared" si="5"/>
        <v>562866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578254</v>
      </c>
      <c r="K74" s="98">
        <f>IFERROR(VLOOKUP($D74, V一般接種!$A:$G, K$4, FALSE), 0)</f>
        <v>30142</v>
      </c>
      <c r="L74" s="98">
        <f>IFERROR(VLOOKUP($D74, V一般接種!$A:$G, L$4, FALSE), 0)</f>
        <v>0</v>
      </c>
      <c r="M74" s="98">
        <f>IFERROR(VLOOKUP($D74, V一般接種!$A:$G, M$4, FALSE), 0)</f>
        <v>489175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648622</v>
      </c>
      <c r="C75" s="50">
        <f t="shared" si="5"/>
        <v>436704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611123</v>
      </c>
      <c r="K75" s="98">
        <f>IFERROR(VLOOKUP($D75, V一般接種!$A:$G, K$4, FALSE), 0)</f>
        <v>37499</v>
      </c>
      <c r="L75" s="98">
        <f>IFERROR(VLOOKUP($D75, V一般接種!$A:$G, L$4, FALSE), 0)</f>
        <v>0</v>
      </c>
      <c r="M75" s="98">
        <f>IFERROR(VLOOKUP($D75, V一般接種!$A:$G, M$4, FALSE), 0)</f>
        <v>436704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649686</v>
      </c>
      <c r="C76" s="50">
        <f t="shared" si="5"/>
        <v>435905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608557</v>
      </c>
      <c r="K76" s="98">
        <f>IFERROR(VLOOKUP($D76, V一般接種!$A:$G, K$4, FALSE), 0)</f>
        <v>41129</v>
      </c>
      <c r="L76" s="98">
        <f>IFERROR(VLOOKUP($D76, V一般接種!$A:$G, L$4, FALSE), 0)</f>
        <v>0</v>
      </c>
      <c r="M76" s="98">
        <f>IFERROR(VLOOKUP($D76, V一般接種!$A:$G, M$4, FALSE), 0)</f>
        <v>435905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732955</v>
      </c>
      <c r="C77" s="50">
        <f t="shared" si="5"/>
        <v>618641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590166</v>
      </c>
      <c r="K77" s="98">
        <f>IFERROR(VLOOKUP($D77, V一般接種!$A:$G, K$4, FALSE), 0)</f>
        <v>67792</v>
      </c>
      <c r="L77" s="98">
        <f>IFERROR(VLOOKUP($D77, V一般接種!$A:$G, L$4, FALSE), 0)</f>
        <v>0</v>
      </c>
      <c r="M77" s="98">
        <f>IFERROR(VLOOKUP($D77, V一般接種!$A:$G, M$4, FALSE), 0)</f>
        <v>494858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730161</v>
      </c>
      <c r="C78" s="50">
        <f t="shared" si="5"/>
        <v>645438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610129</v>
      </c>
      <c r="K78" s="98">
        <f>IFERROR(VLOOKUP($D78, V一般接種!$A:$G, K$4, FALSE), 0)</f>
        <v>73613</v>
      </c>
      <c r="L78" s="98">
        <f>IFERROR(VLOOKUP($D78, V一般接種!$A:$G, L$4, FALSE), 0)</f>
        <v>0</v>
      </c>
      <c r="M78" s="98">
        <f>IFERROR(VLOOKUP($D78, V一般接種!$A:$G, M$4, FALSE), 0)</f>
        <v>597722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742654</v>
      </c>
      <c r="C79" s="50">
        <f t="shared" si="5"/>
        <v>676567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612852</v>
      </c>
      <c r="K79" s="98">
        <f>IFERROR(VLOOKUP($D79, V一般接種!$A:$G, K$4, FALSE), 0)</f>
        <v>78148</v>
      </c>
      <c r="L79" s="98">
        <f>IFERROR(VLOOKUP($D79, V一般接種!$A:$G, L$4, FALSE), 0)</f>
        <v>0</v>
      </c>
      <c r="M79" s="98">
        <f>IFERROR(VLOOKUP($D79, V一般接種!$A:$G, M$4, FALSE), 0)</f>
        <v>616735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720031</v>
      </c>
      <c r="C80" s="50">
        <f t="shared" si="5"/>
        <v>683482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598998</v>
      </c>
      <c r="K80" s="98">
        <f>IFERROR(VLOOKUP($D80, V一般接種!$A:$G, K$4, FALSE), 0)</f>
        <v>75651</v>
      </c>
      <c r="L80" s="98">
        <f>IFERROR(VLOOKUP($D80, V一般接種!$A:$G, L$4, FALSE), 0)</f>
        <v>0</v>
      </c>
      <c r="M80" s="98">
        <f>IFERROR(VLOOKUP($D80, V一般接種!$A:$G, M$4, FALSE), 0)</f>
        <v>619443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711330</v>
      </c>
      <c r="C81" s="50">
        <f t="shared" si="5"/>
        <v>685595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576328</v>
      </c>
      <c r="K81" s="98">
        <f>IFERROR(VLOOKUP($D81, V一般接種!$A:$G, K$4, FALSE), 0)</f>
        <v>81707</v>
      </c>
      <c r="L81" s="98">
        <f>IFERROR(VLOOKUP($D81, V一般接種!$A:$G, L$4, FALSE), 0)</f>
        <v>0</v>
      </c>
      <c r="M81" s="98">
        <f>IFERROR(VLOOKUP($D81, V一般接種!$A:$G, M$4, FALSE), 0)</f>
        <v>610535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707541</v>
      </c>
      <c r="C82" s="50">
        <f t="shared" si="5"/>
        <v>579362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628562</v>
      </c>
      <c r="K82" s="98">
        <f>IFERROR(VLOOKUP($D82, V一般接種!$A:$G, K$4, FALSE), 0)</f>
        <v>78979</v>
      </c>
      <c r="L82" s="98">
        <f>IFERROR(VLOOKUP($D82, V一般接種!$A:$G, L$4, FALSE), 0)</f>
        <v>0</v>
      </c>
      <c r="M82" s="98">
        <f>IFERROR(VLOOKUP($D82, V一般接種!$A:$G, M$4, FALSE), 0)</f>
        <v>579362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741145</v>
      </c>
      <c r="C83" s="50">
        <f t="shared" si="5"/>
        <v>533400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661959</v>
      </c>
      <c r="K83" s="98">
        <f>IFERROR(VLOOKUP($D83, V一般接種!$A:$G, K$4, FALSE), 0)</f>
        <v>79186</v>
      </c>
      <c r="L83" s="98">
        <f>IFERROR(VLOOKUP($D83, V一般接種!$A:$G, L$4, FALSE), 0)</f>
        <v>0</v>
      </c>
      <c r="M83" s="98">
        <f>IFERROR(VLOOKUP($D83, V一般接種!$A:$G, M$4, FALSE), 0)</f>
        <v>533400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728673</v>
      </c>
      <c r="C84" s="50">
        <f t="shared" si="5"/>
        <v>695104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552471</v>
      </c>
      <c r="K84" s="98">
        <f>IFERROR(VLOOKUP($D84, V一般接種!$A:$G, K$4, FALSE), 0)</f>
        <v>97093</v>
      </c>
      <c r="L84" s="98">
        <f>IFERROR(VLOOKUP($D84, V一般接種!$A:$G, L$4, FALSE), 0)</f>
        <v>0</v>
      </c>
      <c r="M84" s="98">
        <f>IFERROR(VLOOKUP($D84, V一般接種!$A:$G, M$4, FALSE), 0)</f>
        <v>614558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729822</v>
      </c>
      <c r="C85" s="50">
        <f t="shared" si="5"/>
        <v>728144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590519</v>
      </c>
      <c r="K85" s="98">
        <f>IFERROR(VLOOKUP($D85, V一般接種!$A:$G, K$4, FALSE), 0)</f>
        <v>99867</v>
      </c>
      <c r="L85" s="98">
        <f>IFERROR(VLOOKUP($D85, V一般接種!$A:$G, L$4, FALSE), 0)</f>
        <v>0</v>
      </c>
      <c r="M85" s="98">
        <f>IFERROR(VLOOKUP($D85, V一般接種!$A:$G, M$4, FALSE), 0)</f>
        <v>673099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762973</v>
      </c>
      <c r="C86" s="50">
        <f t="shared" si="5"/>
        <v>715956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607796</v>
      </c>
      <c r="K86" s="98">
        <f>IFERROR(VLOOKUP($D86, V一般接種!$A:$G, K$4, FALSE), 0)</f>
        <v>123076</v>
      </c>
      <c r="L86" s="98">
        <f>IFERROR(VLOOKUP($D86, V一般接種!$A:$G, L$4, FALSE), 0)</f>
        <v>0</v>
      </c>
      <c r="M86" s="98">
        <f>IFERROR(VLOOKUP($D86, V一般接種!$A:$G, M$4, FALSE), 0)</f>
        <v>668878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571620</v>
      </c>
      <c r="C87" s="50">
        <f t="shared" si="5"/>
        <v>693838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404948</v>
      </c>
      <c r="K87" s="98">
        <f>IFERROR(VLOOKUP($D87, V一般接種!$A:$G, K$4, FALSE), 0)</f>
        <v>129737</v>
      </c>
      <c r="L87" s="98">
        <f>IFERROR(VLOOKUP($D87, V一般接種!$A:$G, L$4, FALSE), 0)</f>
        <v>0</v>
      </c>
      <c r="M87" s="98">
        <f>IFERROR(VLOOKUP($D87, V一般接種!$A:$G, M$4, FALSE), 0)</f>
        <v>635976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514960</v>
      </c>
      <c r="C88" s="50">
        <f t="shared" si="5"/>
        <v>703285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346200</v>
      </c>
      <c r="K88" s="98">
        <f>IFERROR(VLOOKUP($D88, V一般接種!$A:$G, K$4, FALSE), 0)</f>
        <v>142376</v>
      </c>
      <c r="L88" s="98">
        <f>IFERROR(VLOOKUP($D88, V一般接種!$A:$G, L$4, FALSE), 0)</f>
        <v>0</v>
      </c>
      <c r="M88" s="98">
        <f>IFERROR(VLOOKUP($D88, V一般接種!$A:$G, M$4, FALSE), 0)</f>
        <v>647845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795189</v>
      </c>
      <c r="C89" s="50">
        <f t="shared" si="5"/>
        <v>601251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665554</v>
      </c>
      <c r="K89" s="98">
        <f>IFERROR(VLOOKUP($D89, V一般接種!$A:$G, K$4, FALSE), 0)</f>
        <v>129635</v>
      </c>
      <c r="L89" s="98">
        <f>IFERROR(VLOOKUP($D89, V一般接種!$A:$G, L$4, FALSE), 0)</f>
        <v>0</v>
      </c>
      <c r="M89" s="98">
        <f>IFERROR(VLOOKUP($D89, V一般接種!$A:$G, M$4, FALSE), 0)</f>
        <v>601251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776485</v>
      </c>
      <c r="C90" s="50">
        <f t="shared" si="5"/>
        <v>536707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669106</v>
      </c>
      <c r="K90" s="98">
        <f>IFERROR(VLOOKUP($D90, V一般接種!$A:$G, K$4, FALSE), 0)</f>
        <v>107379</v>
      </c>
      <c r="L90" s="98">
        <f>IFERROR(VLOOKUP($D90, V一般接種!$A:$G, L$4, FALSE), 0)</f>
        <v>0</v>
      </c>
      <c r="M90" s="98">
        <f>IFERROR(VLOOKUP($D90, V一般接種!$A:$G, M$4, FALSE), 0)</f>
        <v>536707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881770</v>
      </c>
      <c r="C91" s="50">
        <f t="shared" si="5"/>
        <v>642047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662973</v>
      </c>
      <c r="K91" s="98">
        <f>IFERROR(VLOOKUP($D91, V一般接種!$A:$G, K$4, FALSE), 0)</f>
        <v>155119</v>
      </c>
      <c r="L91" s="98">
        <f>IFERROR(VLOOKUP($D91, V一般接種!$A:$G, L$4, FALSE), 0)</f>
        <v>0</v>
      </c>
      <c r="M91" s="98">
        <f>IFERROR(VLOOKUP($D91, V一般接種!$A:$G, M$4, FALSE), 0)</f>
        <v>560636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910886</v>
      </c>
      <c r="C92" s="50">
        <f t="shared" si="5"/>
        <v>655128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701759</v>
      </c>
      <c r="K92" s="98">
        <f>IFERROR(VLOOKUP($D92, V一般接種!$A:$G, K$4, FALSE), 0)</f>
        <v>162536</v>
      </c>
      <c r="L92" s="98">
        <f>IFERROR(VLOOKUP($D92, V一般接種!$A:$G, L$4, FALSE), 0)</f>
        <v>0</v>
      </c>
      <c r="M92" s="98">
        <f>IFERROR(VLOOKUP($D92, V一般接種!$A:$G, M$4, FALSE), 0)</f>
        <v>601954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930127</v>
      </c>
      <c r="C93" s="50">
        <f t="shared" si="5"/>
        <v>630482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732395</v>
      </c>
      <c r="K93" s="98">
        <f>IFERROR(VLOOKUP($D93, V一般接種!$A:$G, K$4, FALSE), 0)</f>
        <v>166767</v>
      </c>
      <c r="L93" s="98">
        <f>IFERROR(VLOOKUP($D93, V一般接種!$A:$G, L$4, FALSE), 0)</f>
        <v>0</v>
      </c>
      <c r="M93" s="98">
        <f>IFERROR(VLOOKUP($D93, V一般接種!$A:$G, M$4, FALSE), 0)</f>
        <v>584794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923834</v>
      </c>
      <c r="C94" s="50">
        <f t="shared" si="5"/>
        <v>627849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706677</v>
      </c>
      <c r="K94" s="98">
        <f>IFERROR(VLOOKUP($D94, V一般接種!$A:$G, K$4, FALSE), 0)</f>
        <v>180421</v>
      </c>
      <c r="L94" s="98">
        <f>IFERROR(VLOOKUP($D94, V一般接種!$A:$G, L$4, FALSE), 0)</f>
        <v>0</v>
      </c>
      <c r="M94" s="98">
        <f>IFERROR(VLOOKUP($D94, V一般接種!$A:$G, M$4, FALSE), 0)</f>
        <v>581245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921722</v>
      </c>
      <c r="C95" s="50">
        <f t="shared" si="5"/>
        <v>624480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702132</v>
      </c>
      <c r="K95" s="98">
        <f>IFERROR(VLOOKUP($D95, V一般接種!$A:$G, K$4, FALSE), 0)</f>
        <v>187631</v>
      </c>
      <c r="L95" s="98">
        <f>IFERROR(VLOOKUP($D95, V一般接種!$A:$G, L$4, FALSE), 0)</f>
        <v>0</v>
      </c>
      <c r="M95" s="98">
        <f>IFERROR(VLOOKUP($D95, V一般接種!$A:$G, M$4, FALSE), 0)</f>
        <v>578127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926249</v>
      </c>
      <c r="C96" s="50">
        <f t="shared" si="5"/>
        <v>604624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752692</v>
      </c>
      <c r="K96" s="98">
        <f>IFERROR(VLOOKUP($D96, V一般接種!$A:$G, K$4, FALSE), 0)</f>
        <v>173557</v>
      </c>
      <c r="L96" s="98">
        <f>IFERROR(VLOOKUP($D96, V一般接種!$A:$G, L$4, FALSE), 0)</f>
        <v>0</v>
      </c>
      <c r="M96" s="98">
        <f>IFERROR(VLOOKUP($D96, V一般接種!$A:$G, M$4, FALSE), 0)</f>
        <v>604624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688983</v>
      </c>
      <c r="C97" s="50">
        <f t="shared" si="5"/>
        <v>615280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556150</v>
      </c>
      <c r="K97" s="98">
        <f>IFERROR(VLOOKUP($D97, V一般接種!$A:$G, K$4, FALSE), 0)</f>
        <v>132833</v>
      </c>
      <c r="L97" s="98">
        <f>IFERROR(VLOOKUP($D97, V一般接種!$A:$G, L$4, FALSE), 0)</f>
        <v>0</v>
      </c>
      <c r="M97" s="98">
        <f>IFERROR(VLOOKUP($D97, V一般接種!$A:$G, M$4, FALSE), 0)</f>
        <v>615280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768194</v>
      </c>
      <c r="C98" s="50">
        <f t="shared" si="5"/>
        <v>667825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561235</v>
      </c>
      <c r="K98" s="98">
        <f>IFERROR(VLOOKUP($D98, V一般接種!$A:$G, K$4, FALSE), 0)</f>
        <v>137244</v>
      </c>
      <c r="L98" s="98">
        <f>IFERROR(VLOOKUP($D98, V一般接種!$A:$G, L$4, FALSE), 0)</f>
        <v>0</v>
      </c>
      <c r="M98" s="98">
        <f>IFERROR(VLOOKUP($D98, V一般接種!$A:$G, M$4, FALSE), 0)</f>
        <v>595956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793744</v>
      </c>
      <c r="C99" s="50">
        <f t="shared" si="5"/>
        <v>651460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595338</v>
      </c>
      <c r="K99" s="98">
        <f>IFERROR(VLOOKUP($D99, V一般接種!$A:$G, K$4, FALSE), 0)</f>
        <v>163300</v>
      </c>
      <c r="L99" s="98">
        <f>IFERROR(VLOOKUP($D99, V一般接種!$A:$G, L$4, FALSE), 0)</f>
        <v>0</v>
      </c>
      <c r="M99" s="98">
        <f>IFERROR(VLOOKUP($D99, V一般接種!$A:$G, M$4, FALSE), 0)</f>
        <v>613121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774803</v>
      </c>
      <c r="C100" s="50">
        <f t="shared" si="5"/>
        <v>657483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594287</v>
      </c>
      <c r="K100" s="98">
        <f>IFERROR(VLOOKUP($D100, V一般接種!$A:$G, K$4, FALSE), 0)</f>
        <v>158162</v>
      </c>
      <c r="L100" s="98">
        <f>IFERROR(VLOOKUP($D100, V一般接種!$A:$G, L$4, FALSE), 0)</f>
        <v>0</v>
      </c>
      <c r="M100" s="98">
        <f>IFERROR(VLOOKUP($D100, V一般接種!$A:$G, M$4, FALSE), 0)</f>
        <v>617680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754746</v>
      </c>
      <c r="C101" s="50">
        <f t="shared" si="5"/>
        <v>632178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579314</v>
      </c>
      <c r="K101" s="98">
        <f>IFERROR(VLOOKUP($D101, V一般接種!$A:$G, K$4, FALSE), 0)</f>
        <v>150336</v>
      </c>
      <c r="L101" s="98">
        <f>IFERROR(VLOOKUP($D101, V一般接種!$A:$G, L$4, FALSE), 0)</f>
        <v>0</v>
      </c>
      <c r="M101" s="98">
        <f>IFERROR(VLOOKUP($D101, V一般接種!$A:$G, M$4, FALSE), 0)</f>
        <v>598987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783224</v>
      </c>
      <c r="C102" s="50">
        <f t="shared" si="5"/>
        <v>622987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600433</v>
      </c>
      <c r="K102" s="98">
        <f>IFERROR(VLOOKUP($D102, V一般接種!$A:$G, K$4, FALSE), 0)</f>
        <v>154523</v>
      </c>
      <c r="L102" s="98">
        <f>IFERROR(VLOOKUP($D102, V一般接種!$A:$G, L$4, FALSE), 0)</f>
        <v>0</v>
      </c>
      <c r="M102" s="98">
        <f>IFERROR(VLOOKUP($D102, V一般接種!$A:$G, M$4, FALSE), 0)</f>
        <v>585801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745765</v>
      </c>
      <c r="C103" s="50">
        <f t="shared" si="5"/>
        <v>629957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616091</v>
      </c>
      <c r="K103" s="98">
        <f>IFERROR(VLOOKUP($D103, V一般接種!$A:$G, K$4, FALSE), 0)</f>
        <v>129674</v>
      </c>
      <c r="L103" s="98">
        <f>IFERROR(VLOOKUP($D103, V一般接種!$A:$G, L$4, FALSE), 0)</f>
        <v>0</v>
      </c>
      <c r="M103" s="98">
        <f>IFERROR(VLOOKUP($D103, V一般接種!$A:$G, M$4, FALSE), 0)</f>
        <v>629957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558238</v>
      </c>
      <c r="C104" s="50">
        <f t="shared" si="5"/>
        <v>648808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452874</v>
      </c>
      <c r="K104" s="98">
        <f>IFERROR(VLOOKUP($D104, V一般接種!$A:$G, K$4, FALSE), 0)</f>
        <v>105364</v>
      </c>
      <c r="L104" s="98">
        <f>IFERROR(VLOOKUP($D104, V一般接種!$A:$G, L$4, FALSE), 0)</f>
        <v>0</v>
      </c>
      <c r="M104" s="98">
        <f>IFERROR(VLOOKUP($D104, V一般接種!$A:$G, M$4, FALSE), 0)</f>
        <v>648808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451367</v>
      </c>
      <c r="C105" s="50">
        <f t="shared" si="5"/>
        <v>624359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269579</v>
      </c>
      <c r="K105" s="98">
        <f>IFERROR(VLOOKUP($D105, V一般接種!$A:$G, K$4, FALSE), 0)</f>
        <v>137591</v>
      </c>
      <c r="L105" s="98">
        <f>IFERROR(VLOOKUP($D105, V一般接種!$A:$G, L$4, FALSE), 0)</f>
        <v>0</v>
      </c>
      <c r="M105" s="98">
        <f>IFERROR(VLOOKUP($D105, V一般接種!$A:$G, M$4, FALSE), 0)</f>
        <v>556388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700914</v>
      </c>
      <c r="C106" s="50">
        <f t="shared" si="5"/>
        <v>636619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521663</v>
      </c>
      <c r="K106" s="98">
        <f>IFERROR(VLOOKUP($D106, V一般接種!$A:$G, K$4, FALSE), 0)</f>
        <v>138720</v>
      </c>
      <c r="L106" s="98">
        <f>IFERROR(VLOOKUP($D106, V一般接種!$A:$G, L$4, FALSE), 0)</f>
        <v>0</v>
      </c>
      <c r="M106" s="98">
        <f>IFERROR(VLOOKUP($D106, V一般接種!$A:$G, M$4, FALSE), 0)</f>
        <v>603579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635405</v>
      </c>
      <c r="C107" s="50">
        <f t="shared" si="5"/>
        <v>681616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482881</v>
      </c>
      <c r="K107" s="98">
        <f>IFERROR(VLOOKUP($D107, V一般接種!$A:$G, K$4, FALSE), 0)</f>
        <v>148534</v>
      </c>
      <c r="L107" s="98">
        <f>IFERROR(VLOOKUP($D107, V一般接種!$A:$G, L$4, FALSE), 0)</f>
        <v>0</v>
      </c>
      <c r="M107" s="98">
        <f>IFERROR(VLOOKUP($D107, V一般接種!$A:$G, M$4, FALSE), 0)</f>
        <v>638740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271582</v>
      </c>
      <c r="C108" s="50">
        <f t="shared" si="5"/>
        <v>270438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182804</v>
      </c>
      <c r="K108" s="98">
        <f>IFERROR(VLOOKUP($D108, V一般接種!$A:$G, K$4, FALSE), 0)</f>
        <v>88778</v>
      </c>
      <c r="L108" s="98">
        <f>IFERROR(VLOOKUP($D108, V一般接種!$A:$G, L$4, FALSE), 0)</f>
        <v>0</v>
      </c>
      <c r="M108" s="98">
        <f>IFERROR(VLOOKUP($D108, V一般接種!$A:$G, M$4, FALSE), 0)</f>
        <v>270438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209576</v>
      </c>
      <c r="C109" s="50">
        <f t="shared" si="5"/>
        <v>192233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125269</v>
      </c>
      <c r="K109" s="98">
        <f>IFERROR(VLOOKUP($D109, V一般接種!$A:$G, K$4, FALSE), 0)</f>
        <v>84307</v>
      </c>
      <c r="L109" s="98">
        <f>IFERROR(VLOOKUP($D109, V一般接種!$A:$G, L$4, FALSE), 0)</f>
        <v>0</v>
      </c>
      <c r="M109" s="98">
        <f>IFERROR(VLOOKUP($D109, V一般接種!$A:$G, M$4, FALSE), 0)</f>
        <v>192233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411748</v>
      </c>
      <c r="C110" s="50">
        <f t="shared" si="5"/>
        <v>723121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296650</v>
      </c>
      <c r="K110" s="98">
        <f>IFERROR(VLOOKUP($D110, V一般接種!$A:$G, K$4, FALSE), 0)</f>
        <v>115098</v>
      </c>
      <c r="L110" s="98">
        <f>IFERROR(VLOOKUP($D110, V一般接種!$A:$G, L$4, FALSE), 0)</f>
        <v>0</v>
      </c>
      <c r="M110" s="98">
        <f>IFERROR(VLOOKUP($D110, V一般接種!$A:$G, M$4, FALSE), 0)</f>
        <v>723121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374818</v>
      </c>
      <c r="C111" s="50">
        <f t="shared" si="5"/>
        <v>673654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266626</v>
      </c>
      <c r="K111" s="98">
        <f>IFERROR(VLOOKUP($D111, V一般接種!$A:$G, K$4, FALSE), 0)</f>
        <v>108192</v>
      </c>
      <c r="L111" s="98">
        <f>IFERROR(VLOOKUP($D111, V一般接種!$A:$G, L$4, FALSE), 0)</f>
        <v>0</v>
      </c>
      <c r="M111" s="98">
        <f>IFERROR(VLOOKUP($D111, V一般接種!$A:$G, M$4, FALSE), 0)</f>
        <v>673654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506170</v>
      </c>
      <c r="C112" s="50">
        <f t="shared" si="5"/>
        <v>759888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360441</v>
      </c>
      <c r="K112" s="98">
        <f>IFERROR(VLOOKUP($D112, V一般接種!$A:$G, K$4, FALSE), 0)</f>
        <v>119499</v>
      </c>
      <c r="L112" s="98">
        <f>IFERROR(VLOOKUP($D112, V一般接種!$A:$G, L$4, FALSE), 0)</f>
        <v>0</v>
      </c>
      <c r="M112" s="98">
        <f>IFERROR(VLOOKUP($D112, V一般接種!$A:$G, M$4, FALSE), 0)</f>
        <v>716973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548337</v>
      </c>
      <c r="C113" s="50">
        <f t="shared" si="5"/>
        <v>757618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427221</v>
      </c>
      <c r="K113" s="98">
        <f>IFERROR(VLOOKUP($D113, V一般接種!$A:$G, K$4, FALSE), 0)</f>
        <v>104593</v>
      </c>
      <c r="L113" s="98">
        <f>IFERROR(VLOOKUP($D113, V一般接種!$A:$G, L$4, FALSE), 0)</f>
        <v>0</v>
      </c>
      <c r="M113" s="98">
        <f>IFERROR(VLOOKUP($D113, V一般接種!$A:$G, M$4, FALSE), 0)</f>
        <v>731420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541198</v>
      </c>
      <c r="C114" s="50">
        <f t="shared" si="5"/>
        <v>764694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422310</v>
      </c>
      <c r="K114" s="98">
        <f>IFERROR(VLOOKUP($D114, V一般接種!$A:$G, K$4, FALSE), 0)</f>
        <v>107088</v>
      </c>
      <c r="L114" s="98">
        <f>IFERROR(VLOOKUP($D114, V一般接種!$A:$G, L$4, FALSE), 0)</f>
        <v>0</v>
      </c>
      <c r="M114" s="98">
        <f>IFERROR(VLOOKUP($D114, V一般接種!$A:$G, M$4, FALSE), 0)</f>
        <v>746247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536339</v>
      </c>
      <c r="C115" s="50">
        <f t="shared" si="5"/>
        <v>750275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418509</v>
      </c>
      <c r="K115" s="98">
        <f>IFERROR(VLOOKUP($D115, V一般接種!$A:$G, K$4, FALSE), 0)</f>
        <v>108733</v>
      </c>
      <c r="L115" s="98">
        <f>IFERROR(VLOOKUP($D115, V一般接種!$A:$G, L$4, FALSE), 0)</f>
        <v>0</v>
      </c>
      <c r="M115" s="98">
        <f>IFERROR(VLOOKUP($D115, V一般接種!$A:$G, M$4, FALSE), 0)</f>
        <v>729000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566320</v>
      </c>
      <c r="C116" s="50">
        <f t="shared" si="5"/>
        <v>755288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448231</v>
      </c>
      <c r="K116" s="98">
        <f>IFERROR(VLOOKUP($D116, V一般接種!$A:$G, K$4, FALSE), 0)</f>
        <v>106629</v>
      </c>
      <c r="L116" s="98">
        <f>IFERROR(VLOOKUP($D116, V一般接種!$A:$G, L$4, FALSE), 0)</f>
        <v>0</v>
      </c>
      <c r="M116" s="98">
        <f>IFERROR(VLOOKUP($D116, V一般接種!$A:$G, M$4, FALSE), 0)</f>
        <v>726160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588806</v>
      </c>
      <c r="C117" s="50">
        <f t="shared" si="5"/>
        <v>778937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490528</v>
      </c>
      <c r="K117" s="98">
        <f>IFERROR(VLOOKUP($D117, V一般接種!$A:$G, K$4, FALSE), 0)</f>
        <v>98278</v>
      </c>
      <c r="L117" s="98">
        <f>IFERROR(VLOOKUP($D117, V一般接種!$A:$G, L$4, FALSE), 0)</f>
        <v>0</v>
      </c>
      <c r="M117" s="98">
        <f>IFERROR(VLOOKUP($D117, V一般接種!$A:$G, M$4, FALSE), 0)</f>
        <v>778937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420753</v>
      </c>
      <c r="C118" s="50">
        <f t="shared" si="5"/>
        <v>1051876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426832</v>
      </c>
      <c r="K118" s="98">
        <f>IFERROR(VLOOKUP($D118, V一般接種!$A:$G, K$4, FALSE), 0)</f>
        <v>91576</v>
      </c>
      <c r="L118" s="98">
        <f>IFERROR(VLOOKUP($D118, V一般接種!$A:$G, L$4, FALSE), 0)</f>
        <v>0</v>
      </c>
      <c r="M118" s="98">
        <f>IFERROR(VLOOKUP($D118, V一般接種!$A:$G, M$4, FALSE), 0)</f>
        <v>525461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510216</v>
      </c>
      <c r="C119" s="50">
        <f t="shared" si="5"/>
        <v>544979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423350</v>
      </c>
      <c r="K119" s="98">
        <f>IFERROR(VLOOKUP($D119, V一般接種!$A:$G, K$4, FALSE), 0)</f>
        <v>86866</v>
      </c>
      <c r="L119" s="98">
        <f>IFERROR(VLOOKUP($D119, V一般接種!$A:$G, L$4, FALSE), 0)</f>
        <v>0</v>
      </c>
      <c r="M119" s="98">
        <f>IFERROR(VLOOKUP($D119, V一般接種!$A:$G, M$4, FALSE), 0)</f>
        <v>544979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528518</v>
      </c>
      <c r="C120" s="50">
        <f t="shared" si="5"/>
        <v>576511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443349</v>
      </c>
      <c r="K120" s="98">
        <f>IFERROR(VLOOKUP($D120, V一般接種!$A:$G, K$4, FALSE), 0)</f>
        <v>85169</v>
      </c>
      <c r="L120" s="98">
        <f>IFERROR(VLOOKUP($D120, V一般接種!$A:$G, L$4, FALSE), 0)</f>
        <v>0</v>
      </c>
      <c r="M120" s="98">
        <f>IFERROR(VLOOKUP($D120, V一般接種!$A:$G, M$4, FALSE), 0)</f>
        <v>576511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522823</v>
      </c>
      <c r="C121" s="50">
        <f t="shared" si="5"/>
        <v>572533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439958</v>
      </c>
      <c r="K121" s="98">
        <f>IFERROR(VLOOKUP($D121, V一般接種!$A:$G, K$4, FALSE), 0)</f>
        <v>82865</v>
      </c>
      <c r="L121" s="98">
        <f>IFERROR(VLOOKUP($D121, V一般接種!$A:$G, L$4, FALSE), 0)</f>
        <v>0</v>
      </c>
      <c r="M121" s="98">
        <f>IFERROR(VLOOKUP($D121, V一般接種!$A:$G, M$4, FALSE), 0)</f>
        <v>572533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515047</v>
      </c>
      <c r="C122" s="50">
        <f t="shared" si="5"/>
        <v>562040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427096</v>
      </c>
      <c r="K122" s="98">
        <f>IFERROR(VLOOKUP($D122, V一般接種!$A:$G, K$4, FALSE), 0)</f>
        <v>87951</v>
      </c>
      <c r="L122" s="98">
        <f>IFERROR(VLOOKUP($D122, V一般接種!$A:$G, L$4, FALSE), 0)</f>
        <v>0</v>
      </c>
      <c r="M122" s="98">
        <f>IFERROR(VLOOKUP($D122, V一般接種!$A:$G, M$4, FALSE), 0)</f>
        <v>562040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531003</v>
      </c>
      <c r="C123" s="50">
        <f t="shared" si="5"/>
        <v>590305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451043</v>
      </c>
      <c r="K123" s="98">
        <f>IFERROR(VLOOKUP($D123, V一般接種!$A:$G, K$4, FALSE), 0)</f>
        <v>79960</v>
      </c>
      <c r="L123" s="98">
        <f>IFERROR(VLOOKUP($D123, V一般接種!$A:$G, L$4, FALSE), 0)</f>
        <v>0</v>
      </c>
      <c r="M123" s="98">
        <f>IFERROR(VLOOKUP($D123, V一般接種!$A:$G, M$4, FALSE), 0)</f>
        <v>590305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663938</v>
      </c>
      <c r="C124" s="50">
        <f t="shared" si="5"/>
        <v>610606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567468</v>
      </c>
      <c r="K124" s="98">
        <f>IFERROR(VLOOKUP($D124, V一般接種!$A:$G, K$4, FALSE), 0)</f>
        <v>96470</v>
      </c>
      <c r="L124" s="98">
        <f>IFERROR(VLOOKUP($D124, V一般接種!$A:$G, L$4, FALSE), 0)</f>
        <v>0</v>
      </c>
      <c r="M124" s="98">
        <f>IFERROR(VLOOKUP($D124, V一般接種!$A:$G, M$4, FALSE), 0)</f>
        <v>610606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-3914746</v>
      </c>
      <c r="C125" s="50">
        <f t="shared" si="5"/>
        <v>-321276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481690</v>
      </c>
      <c r="K125" s="98">
        <f>IFERROR(VLOOKUP($D125, V一般接種!$A:$G, K$4, FALSE), 0)</f>
        <v>98605</v>
      </c>
      <c r="L125" s="98">
        <f>IFERROR(VLOOKUP($D125, V一般接種!$A:$G, L$4, FALSE), 0)</f>
        <v>0</v>
      </c>
      <c r="M125" s="98">
        <f>IFERROR(VLOOKUP($D125, V一般接種!$A:$G, M$4, FALSE), 0)</f>
        <v>430942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157421</v>
      </c>
      <c r="C126" s="50">
        <f t="shared" si="5"/>
        <v>97403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100373</v>
      </c>
      <c r="K126" s="98">
        <f>IFERROR(VLOOKUP($D126, V一般接種!$A:$G, K$4, FALSE), 0)</f>
        <v>57048</v>
      </c>
      <c r="L126" s="98">
        <f>IFERROR(VLOOKUP($D126, V一般接種!$A:$G, L$4, FALSE), 0)</f>
        <v>0</v>
      </c>
      <c r="M126" s="98">
        <f>IFERROR(VLOOKUP($D126, V一般接種!$A:$G, M$4, FALSE), 0)</f>
        <v>97403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450519</v>
      </c>
      <c r="C127" s="50">
        <f t="shared" si="5"/>
        <v>549429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376811</v>
      </c>
      <c r="K127" s="98">
        <f>IFERROR(VLOOKUP($D127, V一般接種!$A:$G, K$4, FALSE), 0)</f>
        <v>73708</v>
      </c>
      <c r="L127" s="98">
        <f>IFERROR(VLOOKUP($D127, V一般接種!$A:$G, L$4, FALSE), 0)</f>
        <v>0</v>
      </c>
      <c r="M127" s="98">
        <f>IFERROR(VLOOKUP($D127, V一般接種!$A:$G, M$4, FALSE), 0)</f>
        <v>549429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463891</v>
      </c>
      <c r="C128" s="50">
        <f t="shared" si="5"/>
        <v>479186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390468</v>
      </c>
      <c r="K128" s="98">
        <f>IFERROR(VLOOKUP($D128, V一般接種!$A:$G, K$4, FALSE), 0)</f>
        <v>73423</v>
      </c>
      <c r="L128" s="98">
        <f>IFERROR(VLOOKUP($D128, V一般接種!$A:$G, L$4, FALSE), 0)</f>
        <v>0</v>
      </c>
      <c r="M128" s="98">
        <f>IFERROR(VLOOKUP($D128, V一般接種!$A:$G, M$4, FALSE), 0)</f>
        <v>479186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455824</v>
      </c>
      <c r="C129" s="50">
        <f t="shared" si="5"/>
        <v>218938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382587</v>
      </c>
      <c r="K129" s="98">
        <f>IFERROR(VLOOKUP($D129, V一般接種!$A:$G, K$4, FALSE), 0)</f>
        <v>73237</v>
      </c>
      <c r="L129" s="98">
        <f>IFERROR(VLOOKUP($D129, V一般接種!$A:$G, L$4, FALSE), 0)</f>
        <v>0</v>
      </c>
      <c r="M129" s="98">
        <f>IFERROR(VLOOKUP($D129, V一般接種!$A:$G, M$4, FALSE), 0)</f>
        <v>218938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317684</v>
      </c>
      <c r="C130" s="50">
        <f t="shared" si="5"/>
        <v>129800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252819</v>
      </c>
      <c r="K130" s="98">
        <f>IFERROR(VLOOKUP($D130, V一般接種!$A:$G, K$4, FALSE), 0)</f>
        <v>64865</v>
      </c>
      <c r="L130" s="98">
        <f>IFERROR(VLOOKUP($D130, V一般接種!$A:$G, L$4, FALSE), 0)</f>
        <v>0</v>
      </c>
      <c r="M130" s="98">
        <f>IFERROR(VLOOKUP($D130, V一般接種!$A:$G, M$4, FALSE), 0)</f>
        <v>129800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335285</v>
      </c>
      <c r="C131" s="50">
        <f t="shared" si="5"/>
        <v>243551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258067</v>
      </c>
      <c r="K131" s="98">
        <f>IFERROR(VLOOKUP($D131, V一般接種!$A:$G, K$4, FALSE), 0)</f>
        <v>77218</v>
      </c>
      <c r="L131" s="98">
        <f>IFERROR(VLOOKUP($D131, V一般接種!$A:$G, L$4, FALSE), 0)</f>
        <v>0</v>
      </c>
      <c r="M131" s="98">
        <f>IFERROR(VLOOKUP($D131, V一般接種!$A:$G, M$4, FALSE), 0)</f>
        <v>243551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-7112254</v>
      </c>
      <c r="C132" s="50">
        <f t="shared" si="5"/>
        <v>-2496859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270507</v>
      </c>
      <c r="K132" s="98">
        <f>IFERROR(VLOOKUP($D132, V一般接種!$A:$G, K$4, FALSE), 0)</f>
        <v>83156</v>
      </c>
      <c r="L132" s="98">
        <f>IFERROR(VLOOKUP($D132, V一般接種!$A:$G, L$4, FALSE), 0)</f>
        <v>0</v>
      </c>
      <c r="M132" s="98">
        <f>IFERROR(VLOOKUP($D132, V一般接種!$A:$G, M$4, FALSE), 0)</f>
        <v>239219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396450</v>
      </c>
      <c r="C133" s="50">
        <f t="shared" si="5"/>
        <v>337625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331262</v>
      </c>
      <c r="K133" s="98">
        <f>IFERROR(VLOOKUP($D133, V一般接種!$A:$G, K$4, FALSE), 0)</f>
        <v>65188</v>
      </c>
      <c r="L133" s="98">
        <f>IFERROR(VLOOKUP($D133, V一般接種!$A:$G, L$4, FALSE), 0)</f>
        <v>0</v>
      </c>
      <c r="M133" s="98">
        <f>IFERROR(VLOOKUP($D133, V一般接種!$A:$G, M$4, FALSE), 0)</f>
        <v>337625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495867</v>
      </c>
      <c r="C134" s="50">
        <f t="shared" si="5"/>
        <v>417013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426639</v>
      </c>
      <c r="K134" s="98">
        <f>IFERROR(VLOOKUP($D134, V一般接種!$A:$G, K$4, FALSE), 0)</f>
        <v>69228</v>
      </c>
      <c r="L134" s="98">
        <f>IFERROR(VLOOKUP($D134, V一般接種!$A:$G, L$4, FALSE), 0)</f>
        <v>0</v>
      </c>
      <c r="M134" s="98">
        <f>IFERROR(VLOOKUP($D134, V一般接種!$A:$G, M$4, FALSE), 0)</f>
        <v>417013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520490</v>
      </c>
      <c r="C135" s="50">
        <f t="shared" si="5"/>
        <v>406981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450508</v>
      </c>
      <c r="K135" s="98">
        <f>IFERROR(VLOOKUP($D135, V一般接種!$A:$G, K$4, FALSE), 0)</f>
        <v>69982</v>
      </c>
      <c r="L135" s="98">
        <f>IFERROR(VLOOKUP($D135, V一般接種!$A:$G, L$4, FALSE), 0)</f>
        <v>0</v>
      </c>
      <c r="M135" s="98">
        <f>IFERROR(VLOOKUP($D135, V一般接種!$A:$G, M$4, FALSE), 0)</f>
        <v>406981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515109</v>
      </c>
      <c r="C136" s="50">
        <f t="shared" ref="C136:C199" si="8">IF($D136="", "", H136+I136+L136+M136+O136-Q136)</f>
        <v>394114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436139</v>
      </c>
      <c r="K136" s="98">
        <f>IFERROR(VLOOKUP($D136, V一般接種!$A:$G, K$4, FALSE), 0)</f>
        <v>78970</v>
      </c>
      <c r="L136" s="98">
        <f>IFERROR(VLOOKUP($D136, V一般接種!$A:$G, L$4, FALSE), 0)</f>
        <v>0</v>
      </c>
      <c r="M136" s="98">
        <f>IFERROR(VLOOKUP($D136, V一般接種!$A:$G, M$4, FALSE), 0)</f>
        <v>394114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532516</v>
      </c>
      <c r="C137" s="50">
        <f t="shared" si="8"/>
        <v>429236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464921</v>
      </c>
      <c r="K137" s="98">
        <f>IFERROR(VLOOKUP($D137, V一般接種!$A:$G, K$4, FALSE), 0)</f>
        <v>67595</v>
      </c>
      <c r="L137" s="98">
        <f>IFERROR(VLOOKUP($D137, V一般接種!$A:$G, L$4, FALSE), 0)</f>
        <v>0</v>
      </c>
      <c r="M137" s="98">
        <f>IFERROR(VLOOKUP($D137, V一般接種!$A:$G, M$4, FALSE), 0)</f>
        <v>429236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637856</v>
      </c>
      <c r="C138" s="50">
        <f t="shared" si="8"/>
        <v>489897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551349</v>
      </c>
      <c r="K138" s="98">
        <f>IFERROR(VLOOKUP($D138, V一般接種!$A:$G, K$4, FALSE), 0)</f>
        <v>86507</v>
      </c>
      <c r="L138" s="98">
        <f>IFERROR(VLOOKUP($D138, V一般接種!$A:$G, L$4, FALSE), 0)</f>
        <v>35</v>
      </c>
      <c r="M138" s="98">
        <f>IFERROR(VLOOKUP($D138, V一般接種!$A:$G, M$4, FALSE), 0)</f>
        <v>489862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-6671117</v>
      </c>
      <c r="C139" s="50">
        <f t="shared" si="8"/>
        <v>-2978187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476105</v>
      </c>
      <c r="K139" s="98">
        <f>IFERROR(VLOOKUP($D139, V一般接種!$A:$G, K$4, FALSE), 0)</f>
        <v>89365</v>
      </c>
      <c r="L139" s="98">
        <f>IFERROR(VLOOKUP($D139, V一般接種!$A:$G, L$4, FALSE), 0)</f>
        <v>0</v>
      </c>
      <c r="M139" s="98">
        <f>IFERROR(VLOOKUP($D139, V一般接種!$A:$G, M$4, FALSE), 0)</f>
        <v>420941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14250165</v>
      </c>
      <c r="Q139" s="98">
        <f>SUMIF(V重複!$C:$C, 'Conv-vaccine'!$D139, V重複!G:G)</f>
        <v>8414552</v>
      </c>
    </row>
    <row r="140" spans="1:17" x14ac:dyDescent="0.55000000000000004">
      <c r="A140" s="95">
        <f t="shared" si="6"/>
        <v>44431</v>
      </c>
      <c r="B140" s="50">
        <f t="shared" si="7"/>
        <v>441460</v>
      </c>
      <c r="C140" s="50">
        <f t="shared" si="8"/>
        <v>376013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373546</v>
      </c>
      <c r="K140" s="98">
        <f>IFERROR(VLOOKUP($D140, V一般接種!$A:$G, K$4, FALSE), 0)</f>
        <v>67914</v>
      </c>
      <c r="L140" s="98">
        <f>IFERROR(VLOOKUP($D140, V一般接種!$A:$G, L$4, FALSE), 0)</f>
        <v>530</v>
      </c>
      <c r="M140" s="98">
        <f>IFERROR(VLOOKUP($D140, V一般接種!$A:$G, M$4, FALSE), 0)</f>
        <v>375483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468033</v>
      </c>
      <c r="C141" s="50">
        <f t="shared" si="8"/>
        <v>375473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387550</v>
      </c>
      <c r="K141" s="98">
        <f>IFERROR(VLOOKUP($D141, V一般接種!$A:$G, K$4, FALSE), 0)</f>
        <v>80483</v>
      </c>
      <c r="L141" s="98">
        <f>IFERROR(VLOOKUP($D141, V一般接種!$A:$G, L$4, FALSE), 0)</f>
        <v>526</v>
      </c>
      <c r="M141" s="98">
        <f>IFERROR(VLOOKUP($D141, V一般接種!$A:$G, M$4, FALSE), 0)</f>
        <v>374947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446236</v>
      </c>
      <c r="C142" s="50">
        <f t="shared" si="8"/>
        <v>361472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373056</v>
      </c>
      <c r="K142" s="98">
        <f>IFERROR(VLOOKUP($D142, V一般接種!$A:$G, K$4, FALSE), 0)</f>
        <v>73180</v>
      </c>
      <c r="L142" s="98">
        <f>IFERROR(VLOOKUP($D142, V一般接種!$A:$G, L$4, FALSE), 0)</f>
        <v>1516</v>
      </c>
      <c r="M142" s="98">
        <f>IFERROR(VLOOKUP($D142, V一般接種!$A:$G, M$4, FALSE), 0)</f>
        <v>359956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405883</v>
      </c>
      <c r="C143" s="50">
        <f t="shared" si="8"/>
        <v>330523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347626</v>
      </c>
      <c r="K143" s="98">
        <f>IFERROR(VLOOKUP($D143, V一般接種!$A:$G, K$4, FALSE), 0)</f>
        <v>58257</v>
      </c>
      <c r="L143" s="98">
        <f>IFERROR(VLOOKUP($D143, V一般接種!$A:$G, L$4, FALSE), 0)</f>
        <v>1552</v>
      </c>
      <c r="M143" s="98">
        <f>IFERROR(VLOOKUP($D143, V一般接種!$A:$G, M$4, FALSE), 0)</f>
        <v>328971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373998</v>
      </c>
      <c r="C144" s="50">
        <f t="shared" si="8"/>
        <v>303575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322832</v>
      </c>
      <c r="K144" s="98">
        <f>IFERROR(VLOOKUP($D144, V一般接種!$A:$G, K$4, FALSE), 0)</f>
        <v>51166</v>
      </c>
      <c r="L144" s="98">
        <f>IFERROR(VLOOKUP($D144, V一般接種!$A:$G, L$4, FALSE), 0)</f>
        <v>546</v>
      </c>
      <c r="M144" s="98">
        <f>IFERROR(VLOOKUP($D144, V一般接種!$A:$G, M$4, FALSE), 0)</f>
        <v>303029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391110</v>
      </c>
      <c r="C145" s="50">
        <f t="shared" si="8"/>
        <v>332362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327832</v>
      </c>
      <c r="K145" s="98">
        <f>IFERROR(VLOOKUP($D145, V一般接種!$A:$G, K$4, FALSE), 0)</f>
        <v>63278</v>
      </c>
      <c r="L145" s="98">
        <f>IFERROR(VLOOKUP($D145, V一般接種!$A:$G, L$4, FALSE), 0)</f>
        <v>538</v>
      </c>
      <c r="M145" s="98">
        <f>IFERROR(VLOOKUP($D145, V一般接種!$A:$G, M$4, FALSE), 0)</f>
        <v>331824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258702</v>
      </c>
      <c r="C146" s="50">
        <f t="shared" si="8"/>
        <v>242572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207643</v>
      </c>
      <c r="K146" s="98">
        <f>IFERROR(VLOOKUP($D146, V一般接種!$A:$G, K$4, FALSE), 0)</f>
        <v>51059</v>
      </c>
      <c r="L146" s="98">
        <f>IFERROR(VLOOKUP($D146, V一般接種!$A:$G, L$4, FALSE), 0)</f>
        <v>919</v>
      </c>
      <c r="M146" s="98">
        <f>IFERROR(VLOOKUP($D146, V一般接種!$A:$G, M$4, FALSE), 0)</f>
        <v>241653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0</v>
      </c>
      <c r="C147" s="50">
        <f t="shared" si="8"/>
        <v>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0</v>
      </c>
      <c r="K147" s="98">
        <f>IFERROR(VLOOKUP($D147, V一般接種!$A:$G, K$4, FALSE), 0)</f>
        <v>0</v>
      </c>
      <c r="L147" s="98">
        <f>IFERROR(VLOOKUP($D147, V一般接種!$A:$G, L$4, FALSE), 0)</f>
        <v>0</v>
      </c>
      <c r="M147" s="98">
        <f>IFERROR(VLOOKUP($D147, V一般接種!$A:$G, M$4, FALSE), 0)</f>
        <v>0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CA5C-83F0-4D1D-AAAE-83DBECED1A62}">
  <dimension ref="A1:C420"/>
  <sheetViews>
    <sheetView workbookViewId="0">
      <selection activeCell="B1" sqref="B1:C420"/>
    </sheetView>
  </sheetViews>
  <sheetFormatPr defaultRowHeight="18" x14ac:dyDescent="0.55000000000000004"/>
  <sheetData>
    <row r="1" spans="1:3" x14ac:dyDescent="0.55000000000000004">
      <c r="A1">
        <v>44298</v>
      </c>
      <c r="B1">
        <v>31790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18136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14955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25911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40794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8089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9421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100602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153122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191057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190455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206275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36843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24417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286424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255844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284096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19882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296657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39435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25532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7551</v>
      </c>
      <c r="C64">
        <v>845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8459</v>
      </c>
      <c r="C67">
        <v>755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9745</v>
      </c>
      <c r="C70">
        <v>917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316140</v>
      </c>
      <c r="C73">
        <v>71447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146383</v>
      </c>
      <c r="C76">
        <v>53918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61436</v>
      </c>
      <c r="C79">
        <v>7507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73759</v>
      </c>
      <c r="C82">
        <v>8253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260544</v>
      </c>
      <c r="C85">
        <v>97785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221052</v>
      </c>
      <c r="C88">
        <v>123434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244241</v>
      </c>
      <c r="C91">
        <v>152184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250727</v>
      </c>
      <c r="C94">
        <v>177786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235138</v>
      </c>
      <c r="C97">
        <v>191073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137092</v>
      </c>
      <c r="C100">
        <v>32559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186291</v>
      </c>
      <c r="C103">
        <v>21476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344052</v>
      </c>
      <c r="C106">
        <v>268912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347740</v>
      </c>
      <c r="C109">
        <v>222810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395489</v>
      </c>
      <c r="C112">
        <v>250548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402156</v>
      </c>
      <c r="C115">
        <v>135297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378761</v>
      </c>
      <c r="C118">
        <v>208174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284207</v>
      </c>
      <c r="C121">
        <v>41549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325495</v>
      </c>
      <c r="C124">
        <v>25029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583238</v>
      </c>
      <c r="C127">
        <v>204187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603307</v>
      </c>
      <c r="C130">
        <v>63068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665519</v>
      </c>
      <c r="C133">
        <v>61315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636433</v>
      </c>
      <c r="C136">
        <v>105585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615359</v>
      </c>
      <c r="C139">
        <v>122688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 s="27">
        <v>44344</v>
      </c>
      <c r="B141">
        <v>0</v>
      </c>
      <c r="C141">
        <v>0</v>
      </c>
    </row>
    <row r="142" spans="1:3" x14ac:dyDescent="0.55000000000000004">
      <c r="A142" s="27">
        <v>44345</v>
      </c>
      <c r="B142" s="27">
        <v>472406</v>
      </c>
      <c r="C142" s="27">
        <v>58414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461554</v>
      </c>
      <c r="C145" s="27">
        <v>65134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664672</v>
      </c>
      <c r="C148" s="27">
        <v>235894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706679</v>
      </c>
      <c r="C151" s="27">
        <v>204548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731944</v>
      </c>
      <c r="C154" s="27">
        <v>226279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723969</v>
      </c>
      <c r="C157" s="27">
        <v>220163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710634</v>
      </c>
      <c r="C160" s="27">
        <v>212141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612708</v>
      </c>
      <c r="C163" s="27">
        <v>124782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560690</v>
      </c>
      <c r="C166" s="27">
        <v>178097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764829</v>
      </c>
      <c r="C169" s="27">
        <v>319034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786917</v>
      </c>
      <c r="C172" s="27">
        <v>316309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765950</v>
      </c>
      <c r="C175" s="27">
        <v>379172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737494</v>
      </c>
      <c r="C178" s="27">
        <v>378624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745317</v>
      </c>
      <c r="C181" s="27">
        <v>352142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652378</v>
      </c>
      <c r="C184" s="27">
        <v>271375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596622</v>
      </c>
      <c r="C187" s="27">
        <v>314909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686173</v>
      </c>
      <c r="C190" s="27">
        <v>532362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684973</v>
      </c>
      <c r="C193" s="27">
        <v>545615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668348</v>
      </c>
      <c r="C196" s="27">
        <v>597046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678986</v>
      </c>
      <c r="C199" s="27">
        <v>590223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660653</v>
      </c>
      <c r="C202" s="27">
        <v>562866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648622</v>
      </c>
      <c r="C205" s="27">
        <v>436704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649686</v>
      </c>
      <c r="C208" s="27">
        <v>435905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732955</v>
      </c>
      <c r="C211" s="27">
        <v>618641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730161</v>
      </c>
      <c r="C214" s="27">
        <v>645438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742654</v>
      </c>
      <c r="C217" s="27">
        <v>676567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720031</v>
      </c>
      <c r="C220" s="27">
        <v>683482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711330</v>
      </c>
      <c r="C223" s="27">
        <v>685595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707541</v>
      </c>
      <c r="C226" s="27">
        <v>579362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741145</v>
      </c>
      <c r="C229" s="27">
        <v>533400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728673</v>
      </c>
      <c r="C232" s="27">
        <v>695104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729822</v>
      </c>
      <c r="C235" s="27">
        <v>728144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762973</v>
      </c>
      <c r="C238" s="27">
        <v>715956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571620</v>
      </c>
      <c r="C241" s="27">
        <v>693838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514960</v>
      </c>
      <c r="C244" s="27">
        <v>703285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795189</v>
      </c>
      <c r="C247" s="27">
        <v>601251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776485</v>
      </c>
      <c r="C250" s="27">
        <v>536707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881770</v>
      </c>
      <c r="C253" s="27">
        <v>642047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910886</v>
      </c>
      <c r="C256" s="27">
        <v>655128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930127</v>
      </c>
      <c r="C259" s="27">
        <v>630482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923834</v>
      </c>
      <c r="C262" s="27">
        <v>627849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921722</v>
      </c>
      <c r="C265" s="27">
        <v>624480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926249</v>
      </c>
      <c r="C268" s="27">
        <v>604624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688983</v>
      </c>
      <c r="C271" s="27">
        <v>615280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768194</v>
      </c>
      <c r="C274" s="27">
        <v>667825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793744</v>
      </c>
      <c r="C277" s="27">
        <v>651460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774803</v>
      </c>
      <c r="C280" s="27">
        <v>657483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754746</v>
      </c>
      <c r="C283" s="27">
        <v>632178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783224</v>
      </c>
      <c r="C286" s="27">
        <v>622987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745765</v>
      </c>
      <c r="C289" s="27">
        <v>629957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558238</v>
      </c>
      <c r="C292" s="27">
        <v>648808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451367</v>
      </c>
      <c r="C295" s="27">
        <v>624359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700914</v>
      </c>
      <c r="C298" s="27">
        <v>636619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635405</v>
      </c>
      <c r="C301" s="27">
        <v>681616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271582</v>
      </c>
      <c r="C304" s="27">
        <v>270438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209576</v>
      </c>
      <c r="C307" s="27">
        <v>192233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411748</v>
      </c>
      <c r="C310" s="27">
        <v>723121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374818</v>
      </c>
      <c r="C313" s="27">
        <v>673654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506170</v>
      </c>
      <c r="C316" s="27">
        <v>759888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548337</v>
      </c>
      <c r="C319" s="27">
        <v>757618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541198</v>
      </c>
      <c r="C322" s="27">
        <v>764694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536339</v>
      </c>
      <c r="C325" s="27">
        <v>750275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566320</v>
      </c>
      <c r="C328" s="27">
        <v>755288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588806</v>
      </c>
      <c r="C331" s="27">
        <v>778937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420753</v>
      </c>
      <c r="C334" s="27">
        <v>1051876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510216</v>
      </c>
      <c r="C337" s="27">
        <v>544979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528518</v>
      </c>
      <c r="C340" s="27">
        <v>576511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522823</v>
      </c>
      <c r="C343" s="27">
        <v>572533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515047</v>
      </c>
      <c r="C346" s="27">
        <v>562040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531003</v>
      </c>
      <c r="C349" s="27">
        <v>590305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663938</v>
      </c>
      <c r="C352" s="27">
        <v>610606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-3914746</v>
      </c>
      <c r="C355" s="27">
        <v>-321276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157421</v>
      </c>
      <c r="C358" s="27">
        <v>97403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450519</v>
      </c>
      <c r="C361" s="27">
        <v>549429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463891</v>
      </c>
      <c r="C364" s="27">
        <v>479186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455824</v>
      </c>
      <c r="C367" s="27">
        <v>218938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317684</v>
      </c>
      <c r="C370" s="27">
        <v>129800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335285</v>
      </c>
      <c r="C373" s="27">
        <v>243551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-7112254</v>
      </c>
      <c r="C376" s="27">
        <v>-2496859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396450</v>
      </c>
      <c r="C379" s="27">
        <v>337625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  <row r="382" spans="1:3" x14ac:dyDescent="0.55000000000000004">
      <c r="A382" s="27">
        <v>44425</v>
      </c>
      <c r="B382" s="27">
        <v>495867</v>
      </c>
      <c r="C382" s="27">
        <v>417013</v>
      </c>
    </row>
    <row r="383" spans="1:3" x14ac:dyDescent="0.55000000000000004">
      <c r="A383" s="27">
        <v>44425</v>
      </c>
      <c r="B383" s="27">
        <v>0</v>
      </c>
      <c r="C383" s="27">
        <v>0</v>
      </c>
    </row>
    <row r="384" spans="1:3" x14ac:dyDescent="0.55000000000000004">
      <c r="A384" s="27">
        <v>44425</v>
      </c>
      <c r="B384" s="27">
        <v>0</v>
      </c>
      <c r="C384" s="27">
        <v>0</v>
      </c>
    </row>
    <row r="385" spans="1:3" x14ac:dyDescent="0.55000000000000004">
      <c r="A385" s="27">
        <v>44426</v>
      </c>
      <c r="B385" s="27">
        <v>520490</v>
      </c>
      <c r="C385" s="27">
        <v>406981</v>
      </c>
    </row>
    <row r="386" spans="1:3" x14ac:dyDescent="0.55000000000000004">
      <c r="A386" s="27">
        <v>44426</v>
      </c>
      <c r="B386" s="27">
        <v>0</v>
      </c>
      <c r="C386" s="27">
        <v>0</v>
      </c>
    </row>
    <row r="387" spans="1:3" x14ac:dyDescent="0.55000000000000004">
      <c r="A387" s="27">
        <v>44426</v>
      </c>
      <c r="B387" s="27">
        <v>0</v>
      </c>
      <c r="C387" s="27">
        <v>0</v>
      </c>
    </row>
    <row r="388" spans="1:3" x14ac:dyDescent="0.55000000000000004">
      <c r="A388" s="27">
        <v>44427</v>
      </c>
      <c r="B388" s="27">
        <v>515109</v>
      </c>
      <c r="C388" s="27">
        <v>394114</v>
      </c>
    </row>
    <row r="389" spans="1:3" x14ac:dyDescent="0.55000000000000004">
      <c r="A389" s="27">
        <v>44427</v>
      </c>
      <c r="B389" s="27">
        <v>0</v>
      </c>
      <c r="C389" s="27">
        <v>0</v>
      </c>
    </row>
    <row r="390" spans="1:3" x14ac:dyDescent="0.55000000000000004">
      <c r="A390" s="27">
        <v>44427</v>
      </c>
      <c r="B390" s="27">
        <v>0</v>
      </c>
      <c r="C390" s="27">
        <v>0</v>
      </c>
    </row>
    <row r="391" spans="1:3" x14ac:dyDescent="0.55000000000000004">
      <c r="A391" s="27">
        <v>44428</v>
      </c>
      <c r="B391" s="27">
        <v>532516</v>
      </c>
      <c r="C391" s="27">
        <v>429236</v>
      </c>
    </row>
    <row r="392" spans="1:3" x14ac:dyDescent="0.55000000000000004">
      <c r="A392" s="27">
        <v>44428</v>
      </c>
      <c r="B392" s="27">
        <v>0</v>
      </c>
      <c r="C392" s="27">
        <v>0</v>
      </c>
    </row>
    <row r="393" spans="1:3" x14ac:dyDescent="0.55000000000000004">
      <c r="A393" s="27">
        <v>44428</v>
      </c>
      <c r="B393" s="27">
        <v>0</v>
      </c>
      <c r="C393" s="27">
        <v>0</v>
      </c>
    </row>
    <row r="394" spans="1:3" x14ac:dyDescent="0.55000000000000004">
      <c r="A394" s="27">
        <v>44429</v>
      </c>
      <c r="B394" s="27">
        <v>637856</v>
      </c>
      <c r="C394" s="27">
        <v>489897</v>
      </c>
    </row>
    <row r="395" spans="1:3" x14ac:dyDescent="0.55000000000000004">
      <c r="A395" s="27">
        <v>44429</v>
      </c>
      <c r="B395" s="27">
        <v>0</v>
      </c>
      <c r="C395" s="27">
        <v>0</v>
      </c>
    </row>
    <row r="396" spans="1:3" x14ac:dyDescent="0.55000000000000004">
      <c r="A396" s="27">
        <v>44429</v>
      </c>
      <c r="B396" s="27">
        <v>0</v>
      </c>
      <c r="C396" s="27">
        <v>0</v>
      </c>
    </row>
    <row r="397" spans="1:3" x14ac:dyDescent="0.55000000000000004">
      <c r="A397" s="27">
        <v>44430</v>
      </c>
      <c r="B397" s="27">
        <v>-6671117</v>
      </c>
      <c r="C397" s="27">
        <v>-2978187</v>
      </c>
    </row>
    <row r="398" spans="1:3" x14ac:dyDescent="0.55000000000000004">
      <c r="A398" s="27">
        <v>44430</v>
      </c>
      <c r="B398" s="27">
        <v>0</v>
      </c>
      <c r="C398" s="27">
        <v>0</v>
      </c>
    </row>
    <row r="399" spans="1:3" x14ac:dyDescent="0.55000000000000004">
      <c r="A399" s="27">
        <v>44430</v>
      </c>
      <c r="B399" s="27">
        <v>0</v>
      </c>
      <c r="C399" s="27">
        <v>0</v>
      </c>
    </row>
    <row r="400" spans="1:3" x14ac:dyDescent="0.55000000000000004">
      <c r="A400" s="27">
        <v>44431</v>
      </c>
      <c r="B400" s="27">
        <v>441460</v>
      </c>
      <c r="C400" s="27">
        <v>376013</v>
      </c>
    </row>
    <row r="401" spans="1:3" x14ac:dyDescent="0.55000000000000004">
      <c r="A401" s="27">
        <v>44431</v>
      </c>
      <c r="B401" s="27">
        <v>0</v>
      </c>
      <c r="C401" s="27">
        <v>0</v>
      </c>
    </row>
    <row r="402" spans="1:3" x14ac:dyDescent="0.55000000000000004">
      <c r="A402" s="27">
        <v>44431</v>
      </c>
      <c r="B402" s="27">
        <v>0</v>
      </c>
      <c r="C402" s="27">
        <v>0</v>
      </c>
    </row>
    <row r="403" spans="1:3" x14ac:dyDescent="0.55000000000000004">
      <c r="A403" s="27">
        <v>44432</v>
      </c>
      <c r="B403" s="27">
        <v>468033</v>
      </c>
      <c r="C403" s="27">
        <v>375473</v>
      </c>
    </row>
    <row r="404" spans="1:3" x14ac:dyDescent="0.55000000000000004">
      <c r="A404" s="27">
        <v>44432</v>
      </c>
      <c r="B404" s="27">
        <v>0</v>
      </c>
      <c r="C404" s="27">
        <v>0</v>
      </c>
    </row>
    <row r="405" spans="1:3" x14ac:dyDescent="0.55000000000000004">
      <c r="A405" s="27">
        <v>44432</v>
      </c>
      <c r="B405" s="27">
        <v>0</v>
      </c>
      <c r="C405" s="27">
        <v>0</v>
      </c>
    </row>
    <row r="406" spans="1:3" x14ac:dyDescent="0.55000000000000004">
      <c r="A406" s="27">
        <v>44433</v>
      </c>
      <c r="B406" s="27">
        <v>446236</v>
      </c>
      <c r="C406" s="27">
        <v>361472</v>
      </c>
    </row>
    <row r="407" spans="1:3" x14ac:dyDescent="0.55000000000000004">
      <c r="A407" s="27">
        <v>44433</v>
      </c>
      <c r="B407" s="27">
        <v>0</v>
      </c>
      <c r="C407" s="27">
        <v>0</v>
      </c>
    </row>
    <row r="408" spans="1:3" x14ac:dyDescent="0.55000000000000004">
      <c r="A408" s="27">
        <v>44433</v>
      </c>
      <c r="B408" s="27">
        <v>0</v>
      </c>
      <c r="C408" s="27">
        <v>0</v>
      </c>
    </row>
    <row r="409" spans="1:3" x14ac:dyDescent="0.55000000000000004">
      <c r="A409" s="27">
        <v>44434</v>
      </c>
      <c r="B409" s="27">
        <v>405883</v>
      </c>
      <c r="C409" s="27">
        <v>330523</v>
      </c>
    </row>
    <row r="410" spans="1:3" x14ac:dyDescent="0.55000000000000004">
      <c r="A410" s="27">
        <v>44434</v>
      </c>
      <c r="B410" s="27">
        <v>0</v>
      </c>
      <c r="C410" s="27">
        <v>0</v>
      </c>
    </row>
    <row r="411" spans="1:3" x14ac:dyDescent="0.55000000000000004">
      <c r="A411" s="27">
        <v>44434</v>
      </c>
      <c r="B411" s="27">
        <v>0</v>
      </c>
      <c r="C411" s="27">
        <v>0</v>
      </c>
    </row>
    <row r="412" spans="1:3" x14ac:dyDescent="0.55000000000000004">
      <c r="A412" s="27">
        <v>44435</v>
      </c>
      <c r="B412" s="27">
        <v>373998</v>
      </c>
      <c r="C412" s="27">
        <v>303575</v>
      </c>
    </row>
    <row r="413" spans="1:3" x14ac:dyDescent="0.55000000000000004">
      <c r="A413" s="27">
        <v>44435</v>
      </c>
      <c r="B413" s="27">
        <v>0</v>
      </c>
      <c r="C413" s="27">
        <v>0</v>
      </c>
    </row>
    <row r="414" spans="1:3" x14ac:dyDescent="0.55000000000000004">
      <c r="A414" s="27">
        <v>44435</v>
      </c>
      <c r="B414" s="27">
        <v>0</v>
      </c>
      <c r="C414" s="27">
        <v>0</v>
      </c>
    </row>
    <row r="415" spans="1:3" x14ac:dyDescent="0.55000000000000004">
      <c r="A415" s="27">
        <v>44436</v>
      </c>
      <c r="B415" s="27">
        <v>391110</v>
      </c>
      <c r="C415" s="27">
        <v>332362</v>
      </c>
    </row>
    <row r="416" spans="1:3" x14ac:dyDescent="0.55000000000000004">
      <c r="A416" s="27">
        <v>44436</v>
      </c>
      <c r="B416" s="27">
        <v>0</v>
      </c>
      <c r="C416" s="27">
        <v>0</v>
      </c>
    </row>
    <row r="417" spans="1:3" x14ac:dyDescent="0.55000000000000004">
      <c r="A417" s="27">
        <v>44436</v>
      </c>
      <c r="B417" s="27">
        <v>0</v>
      </c>
      <c r="C417" s="27">
        <v>0</v>
      </c>
    </row>
    <row r="418" spans="1:3" x14ac:dyDescent="0.55000000000000004">
      <c r="A418" s="27">
        <v>44437</v>
      </c>
      <c r="B418" s="27">
        <v>258702</v>
      </c>
      <c r="C418" s="27">
        <v>242572</v>
      </c>
    </row>
    <row r="419" spans="1:3" x14ac:dyDescent="0.55000000000000004">
      <c r="A419" s="27">
        <v>44437</v>
      </c>
      <c r="B419" s="27">
        <v>0</v>
      </c>
      <c r="C419" s="27">
        <v>0</v>
      </c>
    </row>
    <row r="420" spans="1:3" x14ac:dyDescent="0.55000000000000004">
      <c r="A420" s="27">
        <v>44437</v>
      </c>
      <c r="B420" s="27">
        <v>0</v>
      </c>
      <c r="C420" s="27">
        <v>0</v>
      </c>
    </row>
  </sheetData>
  <sortState xmlns:xlrd2="http://schemas.microsoft.com/office/spreadsheetml/2017/richdata2" ref="A1:C420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9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TEXT(MAX(A3:A146)+1,"m月d日") &amp; "公表時点）"</f>
        <v>（8月30日公表時点）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3" t="s">
        <v>301</v>
      </c>
      <c r="E5" s="113" t="s">
        <v>302</v>
      </c>
      <c r="F5" s="113" t="s">
        <v>352</v>
      </c>
      <c r="G5" s="113" t="s">
        <v>301</v>
      </c>
      <c r="H5" s="113" t="s">
        <v>302</v>
      </c>
      <c r="I5" s="113" t="s">
        <v>352</v>
      </c>
      <c r="J5" s="113" t="s">
        <v>301</v>
      </c>
      <c r="K5" s="113" t="s">
        <v>302</v>
      </c>
      <c r="L5" s="113" t="s">
        <v>352</v>
      </c>
      <c r="M5" s="113" t="s">
        <v>301</v>
      </c>
      <c r="N5" s="113" t="s">
        <v>302</v>
      </c>
      <c r="O5" s="113" t="s">
        <v>352</v>
      </c>
    </row>
    <row r="6" spans="1:15" x14ac:dyDescent="0.55000000000000004">
      <c r="A6" s="142" t="s">
        <v>287</v>
      </c>
      <c r="B6" s="143"/>
      <c r="C6" s="62">
        <f ca="1">SUM(D6:I6)</f>
        <v>109228108</v>
      </c>
      <c r="D6" s="62">
        <f ca="1">SUM(OFFSET(D$6,1,0,MAX($A$6:$A146)-DATE(2021,4,12)+1,1))</f>
        <v>53116023</v>
      </c>
      <c r="E6" s="62">
        <f ca="1">SUM(OFFSET(E$6,1,0,MAX($A$6:$A146)-DATE(2021,4,12)+1,1))</f>
        <v>7849885</v>
      </c>
      <c r="F6" s="62">
        <f ca="1">SUM(OFFSET(F$6,1,0,MAX($A$6:$A146)-DATE(2021,4,12)+1,1))</f>
        <v>6162</v>
      </c>
      <c r="G6" s="62">
        <f ca="1">SUM(OFFSET(G$6,1,0,MAX($A$6:$A146)-DATE(2021,4,12)+1,1))</f>
        <v>43446522</v>
      </c>
      <c r="H6" s="62">
        <f ca="1">SUM(OFFSET(H$6,1,0,MAX($A$6:$A146)-DATE(2021,4,12)+1,1))</f>
        <v>4809512</v>
      </c>
      <c r="I6" s="62">
        <f ca="1">SUM(OFFSET(I$6,1,0,MAX($A$6:$A146)-DATE(2021,4,12)+1,1))</f>
        <v>4</v>
      </c>
      <c r="J6" s="62">
        <f ca="1">SUM(OFFSET(J$6,1,0,MAX($A$6:$A146)-DATE(2021,4,12)+1,1))</f>
        <v>30886481</v>
      </c>
      <c r="K6" s="62">
        <f ca="1">SUM(OFFSET(K$6,1,0,MAX($A$6:$A146)-DATE(2021,4,12)+1,1))</f>
        <v>861227</v>
      </c>
      <c r="L6" s="62">
        <f ca="1">SUM(OFFSET(L$6,1,0,MAX($A$6:$A146)-DATE(2021,4,12)+1,1))</f>
        <v>191</v>
      </c>
      <c r="M6" s="62">
        <f ca="1">SUM(OFFSET(M$6,1,0,MAX($A$6:$A146)-DATE(2021,4,12)+1,1))</f>
        <v>30121730</v>
      </c>
      <c r="N6" s="62">
        <f ca="1">SUM(OFFSET(N$6,1,0,MAX($A$6:$A146)-DATE(2021,4,12)+1,1))</f>
        <v>827233</v>
      </c>
      <c r="O6" s="62">
        <f ca="1">SUM(OFFSET(O$6,1,0,MAX($A$6:$A146)-DATE(2021,4,12)+1,1))</f>
        <v>1</v>
      </c>
    </row>
    <row r="7" spans="1:15" x14ac:dyDescent="0.55000000000000004">
      <c r="A7" s="110">
        <v>44437</v>
      </c>
      <c r="B7" s="105" t="str">
        <f t="shared" ref="B7:B67" si="0">"(" &amp; TEXT(A7,"aaa") &amp; ")"</f>
        <v>(日)</v>
      </c>
      <c r="C7" s="62">
        <f>SUM(D7:I7)</f>
        <v>554013</v>
      </c>
      <c r="D7" s="62">
        <v>207643</v>
      </c>
      <c r="E7" s="62">
        <v>51059</v>
      </c>
      <c r="F7" s="62">
        <v>919</v>
      </c>
      <c r="G7" s="62">
        <v>241653</v>
      </c>
      <c r="H7" s="62">
        <v>52738</v>
      </c>
      <c r="I7" s="62">
        <v>1</v>
      </c>
      <c r="J7" s="62">
        <v>4245</v>
      </c>
      <c r="K7" s="62">
        <v>414</v>
      </c>
      <c r="L7" s="62">
        <v>37</v>
      </c>
      <c r="M7" s="62">
        <v>10194</v>
      </c>
      <c r="N7" s="62">
        <v>700</v>
      </c>
      <c r="O7" s="62">
        <v>0</v>
      </c>
    </row>
    <row r="8" spans="1:15" x14ac:dyDescent="0.55000000000000004">
      <c r="A8" s="110">
        <v>44436</v>
      </c>
      <c r="B8" s="105" t="str">
        <f t="shared" si="0"/>
        <v>(土)</v>
      </c>
      <c r="C8" s="62">
        <f>SUM(D8:I8)</f>
        <v>781888</v>
      </c>
      <c r="D8" s="62">
        <v>327832</v>
      </c>
      <c r="E8" s="62">
        <v>63278</v>
      </c>
      <c r="F8" s="62">
        <v>538</v>
      </c>
      <c r="G8" s="62">
        <v>331824</v>
      </c>
      <c r="H8" s="62">
        <v>58416</v>
      </c>
      <c r="I8" s="62">
        <v>0</v>
      </c>
      <c r="J8" s="62">
        <v>6804</v>
      </c>
      <c r="K8" s="62">
        <v>417</v>
      </c>
      <c r="L8" s="62">
        <v>12</v>
      </c>
      <c r="M8" s="62">
        <v>17560</v>
      </c>
      <c r="N8" s="62">
        <v>618</v>
      </c>
      <c r="O8" s="62">
        <v>0</v>
      </c>
    </row>
    <row r="9" spans="1:15" x14ac:dyDescent="0.55000000000000004">
      <c r="A9" s="110">
        <v>44435</v>
      </c>
      <c r="B9" s="105" t="str">
        <f t="shared" si="0"/>
        <v>(金)</v>
      </c>
      <c r="C9" s="62">
        <f>SUM(D9:I9)</f>
        <v>731378</v>
      </c>
      <c r="D9" s="62">
        <v>322832</v>
      </c>
      <c r="E9" s="62">
        <v>51166</v>
      </c>
      <c r="F9" s="62">
        <v>546</v>
      </c>
      <c r="G9" s="62">
        <v>303029</v>
      </c>
      <c r="H9" s="62">
        <v>53805</v>
      </c>
      <c r="I9" s="62">
        <v>0</v>
      </c>
      <c r="J9" s="62">
        <v>10795</v>
      </c>
      <c r="K9" s="62">
        <v>260</v>
      </c>
      <c r="L9" s="62">
        <v>11</v>
      </c>
      <c r="M9" s="62">
        <v>24338</v>
      </c>
      <c r="N9" s="62">
        <v>507</v>
      </c>
      <c r="O9" s="62">
        <v>0</v>
      </c>
    </row>
    <row r="10" spans="1:15" x14ac:dyDescent="0.55000000000000004">
      <c r="A10" s="110">
        <v>44434</v>
      </c>
      <c r="B10" s="105" t="str">
        <f t="shared" si="0"/>
        <v>(木)</v>
      </c>
      <c r="C10" s="62">
        <f t="shared" ref="C10:C11" si="1">SUM(D10:I10)</f>
        <v>804317</v>
      </c>
      <c r="D10" s="62">
        <v>347626</v>
      </c>
      <c r="E10" s="62">
        <v>58257</v>
      </c>
      <c r="F10" s="62">
        <v>1552</v>
      </c>
      <c r="G10" s="62">
        <v>328971</v>
      </c>
      <c r="H10" s="62">
        <v>67910</v>
      </c>
      <c r="I10" s="62">
        <v>1</v>
      </c>
      <c r="J10" s="62">
        <v>13042</v>
      </c>
      <c r="K10" s="62">
        <v>450</v>
      </c>
      <c r="L10" s="62">
        <v>35</v>
      </c>
      <c r="M10" s="62">
        <v>28657</v>
      </c>
      <c r="N10" s="62">
        <v>838</v>
      </c>
      <c r="O10" s="62">
        <v>0</v>
      </c>
    </row>
    <row r="11" spans="1:15" x14ac:dyDescent="0.55000000000000004">
      <c r="A11" s="110">
        <v>44433</v>
      </c>
      <c r="B11" s="105" t="str">
        <f t="shared" si="0"/>
        <v>(水)</v>
      </c>
      <c r="C11" s="62">
        <f t="shared" si="1"/>
        <v>888643</v>
      </c>
      <c r="D11" s="62">
        <v>373056</v>
      </c>
      <c r="E11" s="62">
        <v>73180</v>
      </c>
      <c r="F11" s="62">
        <v>1516</v>
      </c>
      <c r="G11" s="62">
        <v>359956</v>
      </c>
      <c r="H11" s="62">
        <v>80935</v>
      </c>
      <c r="I11" s="62">
        <v>0</v>
      </c>
      <c r="J11" s="62">
        <v>15528</v>
      </c>
      <c r="K11" s="62">
        <v>548</v>
      </c>
      <c r="L11" s="62">
        <v>44</v>
      </c>
      <c r="M11" s="62">
        <v>33783</v>
      </c>
      <c r="N11" s="62">
        <v>1768</v>
      </c>
      <c r="O11" s="62">
        <v>0</v>
      </c>
    </row>
    <row r="12" spans="1:15" x14ac:dyDescent="0.55000000000000004">
      <c r="A12" s="110">
        <v>44432</v>
      </c>
      <c r="B12" s="105" t="str">
        <f t="shared" si="0"/>
        <v>(火)</v>
      </c>
      <c r="C12" s="62">
        <f>SUM(D12:I12)</f>
        <v>926823</v>
      </c>
      <c r="D12" s="62">
        <v>387550</v>
      </c>
      <c r="E12" s="62">
        <v>80483</v>
      </c>
      <c r="F12" s="62">
        <v>526</v>
      </c>
      <c r="G12" s="62">
        <v>374947</v>
      </c>
      <c r="H12" s="62">
        <v>83316</v>
      </c>
      <c r="I12" s="62">
        <v>1</v>
      </c>
      <c r="J12" s="62">
        <v>19012</v>
      </c>
      <c r="K12" s="62">
        <v>616</v>
      </c>
      <c r="L12" s="62">
        <v>21</v>
      </c>
      <c r="M12" s="62">
        <v>42702</v>
      </c>
      <c r="N12" s="62">
        <v>1976</v>
      </c>
      <c r="O12" s="62">
        <v>0</v>
      </c>
    </row>
    <row r="13" spans="1:15" x14ac:dyDescent="0.55000000000000004">
      <c r="A13" s="110">
        <v>44431</v>
      </c>
      <c r="B13" s="105" t="str">
        <f t="shared" si="0"/>
        <v>(月)</v>
      </c>
      <c r="C13" s="62">
        <f>SUM(D13:I13)</f>
        <v>911966</v>
      </c>
      <c r="D13" s="62">
        <v>373546</v>
      </c>
      <c r="E13" s="62">
        <v>67914</v>
      </c>
      <c r="F13" s="62">
        <v>530</v>
      </c>
      <c r="G13" s="62">
        <v>375483</v>
      </c>
      <c r="H13" s="62">
        <v>94492</v>
      </c>
      <c r="I13" s="62">
        <v>1</v>
      </c>
      <c r="J13" s="62">
        <v>19182</v>
      </c>
      <c r="K13" s="62">
        <v>572</v>
      </c>
      <c r="L13" s="62">
        <v>29</v>
      </c>
      <c r="M13" s="62">
        <v>48694</v>
      </c>
      <c r="N13" s="62">
        <v>2600</v>
      </c>
      <c r="O13" s="67">
        <v>1</v>
      </c>
    </row>
    <row r="14" spans="1:15" x14ac:dyDescent="0.55000000000000004">
      <c r="A14" s="110">
        <v>44430</v>
      </c>
      <c r="B14" s="105" t="str">
        <f t="shared" si="0"/>
        <v>(日)</v>
      </c>
      <c r="C14" s="62">
        <f>SUM(D14:I14)</f>
        <v>1084224</v>
      </c>
      <c r="D14" s="62">
        <v>476105</v>
      </c>
      <c r="E14" s="62">
        <v>89365</v>
      </c>
      <c r="F14" s="62">
        <v>0</v>
      </c>
      <c r="G14" s="62">
        <v>420941</v>
      </c>
      <c r="H14" s="62">
        <v>97813</v>
      </c>
      <c r="I14" s="62">
        <v>0</v>
      </c>
      <c r="J14" s="62">
        <v>10736</v>
      </c>
      <c r="K14" s="62">
        <v>763</v>
      </c>
      <c r="L14" s="62">
        <v>0</v>
      </c>
      <c r="M14" s="62">
        <v>32104</v>
      </c>
      <c r="N14" s="62">
        <v>4174</v>
      </c>
      <c r="O14" s="67">
        <v>0</v>
      </c>
    </row>
    <row r="15" spans="1:15" x14ac:dyDescent="0.55000000000000004">
      <c r="A15" s="110">
        <v>44429</v>
      </c>
      <c r="B15" s="105" t="str">
        <f t="shared" si="0"/>
        <v>(土)</v>
      </c>
      <c r="C15" s="62">
        <f t="shared" ref="C15:C77" si="2">SUM(D15:I15)</f>
        <v>1230788</v>
      </c>
      <c r="D15" s="67">
        <v>551349</v>
      </c>
      <c r="E15" s="62">
        <v>86507</v>
      </c>
      <c r="F15" s="62">
        <v>35</v>
      </c>
      <c r="G15" s="62">
        <v>489862</v>
      </c>
      <c r="H15" s="62">
        <v>103035</v>
      </c>
      <c r="I15" s="62">
        <v>0</v>
      </c>
      <c r="J15" s="62">
        <v>14498</v>
      </c>
      <c r="K15" s="62">
        <v>653</v>
      </c>
      <c r="L15" s="62">
        <v>2</v>
      </c>
      <c r="M15" s="62">
        <v>57341</v>
      </c>
      <c r="N15" s="62">
        <v>4413</v>
      </c>
      <c r="O15" s="67">
        <v>0</v>
      </c>
    </row>
    <row r="16" spans="1:15" x14ac:dyDescent="0.55000000000000004">
      <c r="A16" s="110">
        <v>44428</v>
      </c>
      <c r="B16" s="105" t="str">
        <f t="shared" si="0"/>
        <v>(金)</v>
      </c>
      <c r="C16" s="62">
        <f t="shared" si="2"/>
        <v>1066041</v>
      </c>
      <c r="D16" s="62">
        <v>464921</v>
      </c>
      <c r="E16" s="62">
        <v>67595</v>
      </c>
      <c r="F16" s="62">
        <v>0</v>
      </c>
      <c r="G16" s="62">
        <v>429236</v>
      </c>
      <c r="H16" s="62">
        <v>104289</v>
      </c>
      <c r="I16" s="62">
        <v>0</v>
      </c>
      <c r="J16" s="62">
        <v>21619</v>
      </c>
      <c r="K16" s="62">
        <v>381</v>
      </c>
      <c r="L16" s="62">
        <v>0</v>
      </c>
      <c r="M16" s="62">
        <v>71614</v>
      </c>
      <c r="N16" s="62">
        <v>2471</v>
      </c>
      <c r="O16" s="67">
        <v>0</v>
      </c>
    </row>
    <row r="17" spans="1:15" x14ac:dyDescent="0.55000000000000004">
      <c r="A17" s="110">
        <v>44427</v>
      </c>
      <c r="B17" s="105" t="str">
        <f t="shared" si="0"/>
        <v>(木)</v>
      </c>
      <c r="C17" s="62">
        <f t="shared" si="2"/>
        <v>1016118</v>
      </c>
      <c r="D17" s="62">
        <v>436139</v>
      </c>
      <c r="E17" s="62">
        <v>78970</v>
      </c>
      <c r="F17" s="62">
        <v>0</v>
      </c>
      <c r="G17" s="62">
        <v>394114</v>
      </c>
      <c r="H17" s="62">
        <v>106895</v>
      </c>
      <c r="I17" s="62">
        <v>0</v>
      </c>
      <c r="J17" s="62">
        <v>22176</v>
      </c>
      <c r="K17" s="62">
        <v>563</v>
      </c>
      <c r="L17" s="62">
        <v>0</v>
      </c>
      <c r="M17" s="62">
        <v>72609</v>
      </c>
      <c r="N17" s="62">
        <v>3245</v>
      </c>
      <c r="O17" s="67">
        <v>0</v>
      </c>
    </row>
    <row r="18" spans="1:15" x14ac:dyDescent="0.55000000000000004">
      <c r="A18" s="110">
        <v>44426</v>
      </c>
      <c r="B18" s="105" t="str">
        <f t="shared" si="0"/>
        <v>(水)</v>
      </c>
      <c r="C18" s="62">
        <f t="shared" si="2"/>
        <v>1049088</v>
      </c>
      <c r="D18" s="62">
        <v>450508</v>
      </c>
      <c r="E18" s="62">
        <v>69982</v>
      </c>
      <c r="F18" s="62">
        <v>0</v>
      </c>
      <c r="G18" s="62">
        <v>406981</v>
      </c>
      <c r="H18" s="62">
        <v>121617</v>
      </c>
      <c r="I18" s="62">
        <v>0</v>
      </c>
      <c r="J18" s="62">
        <v>25272</v>
      </c>
      <c r="K18" s="62">
        <v>645</v>
      </c>
      <c r="L18" s="62">
        <v>0</v>
      </c>
      <c r="M18" s="62">
        <v>80094</v>
      </c>
      <c r="N18" s="62">
        <v>3075</v>
      </c>
      <c r="O18" s="67">
        <v>0</v>
      </c>
    </row>
    <row r="19" spans="1:15" x14ac:dyDescent="0.55000000000000004">
      <c r="A19" s="110">
        <v>44425</v>
      </c>
      <c r="B19" s="105" t="str">
        <f t="shared" si="0"/>
        <v>(火)</v>
      </c>
      <c r="C19" s="62">
        <f t="shared" si="2"/>
        <v>1036040</v>
      </c>
      <c r="D19" s="62">
        <v>426639</v>
      </c>
      <c r="E19" s="62">
        <v>69228</v>
      </c>
      <c r="F19" s="62">
        <v>0</v>
      </c>
      <c r="G19" s="62">
        <v>417013</v>
      </c>
      <c r="H19" s="62">
        <v>123160</v>
      </c>
      <c r="I19" s="62">
        <v>0</v>
      </c>
      <c r="J19" s="62">
        <v>28294</v>
      </c>
      <c r="K19" s="62">
        <v>616</v>
      </c>
      <c r="L19" s="62">
        <v>0</v>
      </c>
      <c r="M19" s="62">
        <v>96066</v>
      </c>
      <c r="N19" s="62">
        <v>2543</v>
      </c>
      <c r="O19" s="67">
        <v>0</v>
      </c>
    </row>
    <row r="20" spans="1:15" x14ac:dyDescent="0.55000000000000004">
      <c r="A20" s="110">
        <v>44424</v>
      </c>
      <c r="B20" s="105" t="str">
        <f t="shared" si="0"/>
        <v>(月)</v>
      </c>
      <c r="C20" s="62">
        <f t="shared" si="2"/>
        <v>841759</v>
      </c>
      <c r="D20" s="62">
        <v>331262</v>
      </c>
      <c r="E20" s="62">
        <v>65188</v>
      </c>
      <c r="F20" s="62">
        <v>0</v>
      </c>
      <c r="G20" s="62">
        <v>337625</v>
      </c>
      <c r="H20" s="62">
        <v>107684</v>
      </c>
      <c r="I20" s="62">
        <v>0</v>
      </c>
      <c r="J20" s="62">
        <v>22687</v>
      </c>
      <c r="K20" s="62">
        <v>545</v>
      </c>
      <c r="L20" s="62">
        <v>0</v>
      </c>
      <c r="M20" s="62">
        <v>78605</v>
      </c>
      <c r="N20" s="62">
        <v>2533</v>
      </c>
      <c r="O20" s="67">
        <v>0</v>
      </c>
    </row>
    <row r="21" spans="1:15" x14ac:dyDescent="0.55000000000000004">
      <c r="A21" s="110">
        <v>44423</v>
      </c>
      <c r="B21" s="105" t="str">
        <f t="shared" si="0"/>
        <v>(日)</v>
      </c>
      <c r="C21" s="62">
        <f t="shared" si="2"/>
        <v>674626</v>
      </c>
      <c r="D21" s="62">
        <v>270507</v>
      </c>
      <c r="E21" s="62">
        <v>83156</v>
      </c>
      <c r="F21" s="62">
        <v>0</v>
      </c>
      <c r="G21" s="62">
        <v>239219</v>
      </c>
      <c r="H21" s="62">
        <v>81744</v>
      </c>
      <c r="I21" s="62">
        <v>0</v>
      </c>
      <c r="J21" s="62">
        <v>7017</v>
      </c>
      <c r="K21" s="62">
        <v>918</v>
      </c>
      <c r="L21" s="62">
        <v>0</v>
      </c>
      <c r="M21" s="62">
        <v>34124</v>
      </c>
      <c r="N21" s="62">
        <v>2261</v>
      </c>
      <c r="O21" s="67">
        <v>0</v>
      </c>
    </row>
    <row r="22" spans="1:15" x14ac:dyDescent="0.55000000000000004">
      <c r="A22" s="110">
        <v>44422</v>
      </c>
      <c r="B22" s="112" t="str">
        <f t="shared" si="0"/>
        <v>(土)</v>
      </c>
      <c r="C22" s="62">
        <f t="shared" si="2"/>
        <v>673075</v>
      </c>
      <c r="D22" s="62">
        <v>258067</v>
      </c>
      <c r="E22" s="62">
        <v>77218</v>
      </c>
      <c r="F22" s="62">
        <v>0</v>
      </c>
      <c r="G22" s="62">
        <v>243551</v>
      </c>
      <c r="H22" s="62">
        <v>94239</v>
      </c>
      <c r="I22" s="62">
        <v>0</v>
      </c>
      <c r="J22" s="62">
        <v>8166</v>
      </c>
      <c r="K22" s="62">
        <v>790</v>
      </c>
      <c r="L22" s="62">
        <v>0</v>
      </c>
      <c r="M22" s="62">
        <v>42151</v>
      </c>
      <c r="N22" s="62">
        <v>2370</v>
      </c>
      <c r="O22" s="67">
        <v>0</v>
      </c>
    </row>
    <row r="23" spans="1:15" x14ac:dyDescent="0.55000000000000004">
      <c r="A23" s="110">
        <v>44421</v>
      </c>
      <c r="B23" s="105" t="str">
        <f t="shared" si="0"/>
        <v>(金)</v>
      </c>
      <c r="C23" s="62">
        <f t="shared" si="2"/>
        <v>554824</v>
      </c>
      <c r="D23" s="62">
        <v>252819</v>
      </c>
      <c r="E23" s="62">
        <v>64865</v>
      </c>
      <c r="F23" s="62">
        <v>0</v>
      </c>
      <c r="G23" s="62">
        <v>129800</v>
      </c>
      <c r="H23" s="62">
        <v>107340</v>
      </c>
      <c r="I23" s="62">
        <v>0</v>
      </c>
      <c r="J23" s="62">
        <v>13448</v>
      </c>
      <c r="K23" s="62">
        <v>601</v>
      </c>
      <c r="L23" s="62">
        <v>0</v>
      </c>
      <c r="M23" s="62">
        <v>22344</v>
      </c>
      <c r="N23" s="62">
        <v>3326</v>
      </c>
      <c r="O23" s="67">
        <v>0</v>
      </c>
    </row>
    <row r="24" spans="1:15" x14ac:dyDescent="0.55000000000000004">
      <c r="A24" s="110">
        <v>44420</v>
      </c>
      <c r="B24" s="112" t="str">
        <f t="shared" si="0"/>
        <v>(木)</v>
      </c>
      <c r="C24" s="62">
        <f t="shared" si="2"/>
        <v>782585</v>
      </c>
      <c r="D24" s="62">
        <v>382587</v>
      </c>
      <c r="E24" s="62">
        <v>73237</v>
      </c>
      <c r="F24" s="62">
        <v>0</v>
      </c>
      <c r="G24" s="62">
        <v>218938</v>
      </c>
      <c r="H24" s="62">
        <v>107823</v>
      </c>
      <c r="I24" s="62">
        <v>0</v>
      </c>
      <c r="J24" s="62">
        <v>22929</v>
      </c>
      <c r="K24" s="62">
        <v>769</v>
      </c>
      <c r="L24" s="62">
        <v>0</v>
      </c>
      <c r="M24" s="62">
        <v>47405</v>
      </c>
      <c r="N24" s="62">
        <v>3350</v>
      </c>
      <c r="O24" s="67">
        <v>0</v>
      </c>
    </row>
    <row r="25" spans="1:15" x14ac:dyDescent="0.55000000000000004">
      <c r="A25" s="110">
        <v>44419</v>
      </c>
      <c r="B25" s="105" t="str">
        <f t="shared" si="0"/>
        <v>(水)</v>
      </c>
      <c r="C25" s="62">
        <f t="shared" si="2"/>
        <v>1067955</v>
      </c>
      <c r="D25" s="62">
        <v>390468</v>
      </c>
      <c r="E25" s="62">
        <v>73423</v>
      </c>
      <c r="F25" s="62">
        <v>0</v>
      </c>
      <c r="G25" s="62">
        <v>479186</v>
      </c>
      <c r="H25" s="62">
        <v>124878</v>
      </c>
      <c r="I25" s="62">
        <v>0</v>
      </c>
      <c r="J25" s="62">
        <v>25859</v>
      </c>
      <c r="K25" s="62">
        <v>696</v>
      </c>
      <c r="L25" s="62">
        <v>0</v>
      </c>
      <c r="M25" s="62">
        <v>132950</v>
      </c>
      <c r="N25" s="62">
        <v>2529</v>
      </c>
      <c r="O25" s="67">
        <v>0</v>
      </c>
    </row>
    <row r="26" spans="1:15" x14ac:dyDescent="0.55000000000000004">
      <c r="A26" s="110">
        <v>44418</v>
      </c>
      <c r="B26" s="112" t="str">
        <f t="shared" si="0"/>
        <v>(火)</v>
      </c>
      <c r="C26" s="62">
        <f t="shared" si="2"/>
        <v>1133648</v>
      </c>
      <c r="D26" s="62">
        <v>376811</v>
      </c>
      <c r="E26" s="62">
        <v>73708</v>
      </c>
      <c r="F26" s="62">
        <v>0</v>
      </c>
      <c r="G26" s="62">
        <v>549429</v>
      </c>
      <c r="H26" s="62">
        <v>133700</v>
      </c>
      <c r="I26" s="62">
        <v>0</v>
      </c>
      <c r="J26" s="62">
        <v>29601</v>
      </c>
      <c r="K26" s="62">
        <v>698</v>
      </c>
      <c r="L26" s="62">
        <v>0</v>
      </c>
      <c r="M26" s="62">
        <v>167582</v>
      </c>
      <c r="N26" s="62">
        <v>2955</v>
      </c>
      <c r="O26" s="67">
        <v>0</v>
      </c>
    </row>
    <row r="27" spans="1:15" x14ac:dyDescent="0.55000000000000004">
      <c r="A27" s="110">
        <v>44417</v>
      </c>
      <c r="B27" s="105" t="str">
        <f t="shared" si="0"/>
        <v>(月)</v>
      </c>
      <c r="C27" s="62">
        <f t="shared" si="2"/>
        <v>316624</v>
      </c>
      <c r="D27" s="62">
        <v>100373</v>
      </c>
      <c r="E27" s="62">
        <v>57048</v>
      </c>
      <c r="F27" s="62">
        <v>0</v>
      </c>
      <c r="G27" s="62">
        <v>97403</v>
      </c>
      <c r="H27" s="62">
        <v>61800</v>
      </c>
      <c r="I27" s="62">
        <v>0</v>
      </c>
      <c r="J27" s="62">
        <v>3326</v>
      </c>
      <c r="K27" s="62">
        <v>654</v>
      </c>
      <c r="L27" s="62">
        <v>0</v>
      </c>
      <c r="M27" s="62">
        <v>19644</v>
      </c>
      <c r="N27" s="62">
        <v>2008</v>
      </c>
      <c r="O27" s="67">
        <v>0</v>
      </c>
    </row>
    <row r="28" spans="1:15" x14ac:dyDescent="0.55000000000000004">
      <c r="A28" s="110">
        <v>44416</v>
      </c>
      <c r="B28" s="112" t="str">
        <f t="shared" si="0"/>
        <v>(日)</v>
      </c>
      <c r="C28" s="62">
        <f t="shared" si="2"/>
        <v>1126539</v>
      </c>
      <c r="D28" s="62">
        <v>481690</v>
      </c>
      <c r="E28" s="62">
        <v>98605</v>
      </c>
      <c r="F28" s="62">
        <v>0</v>
      </c>
      <c r="G28" s="62">
        <v>430942</v>
      </c>
      <c r="H28" s="62">
        <v>115302</v>
      </c>
      <c r="I28" s="62">
        <v>0</v>
      </c>
      <c r="J28" s="62">
        <v>16555</v>
      </c>
      <c r="K28" s="62">
        <v>1851</v>
      </c>
      <c r="L28" s="62">
        <v>0</v>
      </c>
      <c r="M28" s="62">
        <v>96342</v>
      </c>
      <c r="N28" s="62">
        <v>2448</v>
      </c>
      <c r="O28" s="67">
        <v>0</v>
      </c>
    </row>
    <row r="29" spans="1:15" x14ac:dyDescent="0.55000000000000004">
      <c r="A29" s="110">
        <v>44415</v>
      </c>
      <c r="B29" s="105" t="str">
        <f t="shared" si="0"/>
        <v>(土)</v>
      </c>
      <c r="C29" s="62">
        <f t="shared" si="2"/>
        <v>1423852</v>
      </c>
      <c r="D29" s="62">
        <v>567468</v>
      </c>
      <c r="E29" s="62">
        <v>96470</v>
      </c>
      <c r="F29" s="62">
        <v>0</v>
      </c>
      <c r="G29" s="62">
        <v>610606</v>
      </c>
      <c r="H29" s="62">
        <v>149308</v>
      </c>
      <c r="I29" s="62">
        <v>0</v>
      </c>
      <c r="J29" s="62">
        <v>25920</v>
      </c>
      <c r="K29" s="62">
        <v>1940</v>
      </c>
      <c r="L29" s="62">
        <v>0</v>
      </c>
      <c r="M29" s="62">
        <v>156481</v>
      </c>
      <c r="N29" s="62">
        <v>2492</v>
      </c>
      <c r="O29" s="67">
        <v>0</v>
      </c>
    </row>
    <row r="30" spans="1:15" x14ac:dyDescent="0.55000000000000004">
      <c r="A30" s="110">
        <v>44414</v>
      </c>
      <c r="B30" s="112" t="str">
        <f t="shared" si="0"/>
        <v>(金)</v>
      </c>
      <c r="C30" s="62">
        <f t="shared" si="2"/>
        <v>1280730</v>
      </c>
      <c r="D30" s="62">
        <v>451043</v>
      </c>
      <c r="E30" s="62">
        <v>79960</v>
      </c>
      <c r="F30" s="62">
        <v>0</v>
      </c>
      <c r="G30" s="62">
        <v>590305</v>
      </c>
      <c r="H30" s="62">
        <v>159422</v>
      </c>
      <c r="I30" s="62">
        <v>0</v>
      </c>
      <c r="J30" s="62">
        <v>34034</v>
      </c>
      <c r="K30" s="62">
        <v>698</v>
      </c>
      <c r="L30" s="62">
        <v>0</v>
      </c>
      <c r="M30" s="62">
        <v>206438</v>
      </c>
      <c r="N30" s="62">
        <v>2831</v>
      </c>
      <c r="O30" s="67">
        <v>0</v>
      </c>
    </row>
    <row r="31" spans="1:15" x14ac:dyDescent="0.55000000000000004">
      <c r="A31" s="110">
        <v>44413</v>
      </c>
      <c r="B31" s="105" t="str">
        <f t="shared" si="0"/>
        <v>(木)</v>
      </c>
      <c r="C31" s="62">
        <f t="shared" si="2"/>
        <v>1226564</v>
      </c>
      <c r="D31" s="62">
        <v>427096</v>
      </c>
      <c r="E31" s="62">
        <v>87951</v>
      </c>
      <c r="F31" s="62">
        <v>0</v>
      </c>
      <c r="G31" s="62">
        <v>562040</v>
      </c>
      <c r="H31" s="62">
        <v>149477</v>
      </c>
      <c r="I31" s="62">
        <v>0</v>
      </c>
      <c r="J31" s="62">
        <v>34792</v>
      </c>
      <c r="K31" s="62">
        <v>921</v>
      </c>
      <c r="L31" s="62">
        <v>0</v>
      </c>
      <c r="M31" s="62">
        <v>213295</v>
      </c>
      <c r="N31" s="62">
        <v>2930</v>
      </c>
      <c r="O31" s="67">
        <v>0</v>
      </c>
    </row>
    <row r="32" spans="1:15" x14ac:dyDescent="0.55000000000000004">
      <c r="A32" s="110">
        <v>44412</v>
      </c>
      <c r="B32" s="112" t="str">
        <f t="shared" si="0"/>
        <v>(水)</v>
      </c>
      <c r="C32" s="62">
        <f t="shared" si="2"/>
        <v>1234896</v>
      </c>
      <c r="D32" s="62">
        <v>439958</v>
      </c>
      <c r="E32" s="62">
        <v>82865</v>
      </c>
      <c r="F32" s="62">
        <v>0</v>
      </c>
      <c r="G32" s="62">
        <v>572533</v>
      </c>
      <c r="H32" s="62">
        <v>139540</v>
      </c>
      <c r="I32" s="62">
        <v>0</v>
      </c>
      <c r="J32" s="62">
        <v>38744</v>
      </c>
      <c r="K32" s="62">
        <v>920</v>
      </c>
      <c r="L32" s="62">
        <v>0</v>
      </c>
      <c r="M32" s="62">
        <v>230669</v>
      </c>
      <c r="N32" s="62">
        <v>3016</v>
      </c>
      <c r="O32" s="67">
        <v>0</v>
      </c>
    </row>
    <row r="33" spans="1:15" x14ac:dyDescent="0.55000000000000004">
      <c r="A33" s="110">
        <v>44411</v>
      </c>
      <c r="B33" s="105" t="str">
        <f t="shared" si="0"/>
        <v>(火)</v>
      </c>
      <c r="C33" s="62">
        <f t="shared" si="2"/>
        <v>1239920</v>
      </c>
      <c r="D33" s="62">
        <v>443349</v>
      </c>
      <c r="E33" s="62">
        <v>85169</v>
      </c>
      <c r="F33" s="62">
        <v>0</v>
      </c>
      <c r="G33" s="62">
        <v>576511</v>
      </c>
      <c r="H33" s="62">
        <v>134891</v>
      </c>
      <c r="I33" s="62">
        <v>0</v>
      </c>
      <c r="J33" s="62">
        <v>46976</v>
      </c>
      <c r="K33" s="62">
        <v>940</v>
      </c>
      <c r="L33" s="62">
        <v>0</v>
      </c>
      <c r="M33" s="62">
        <v>257370</v>
      </c>
      <c r="N33" s="62">
        <v>2884</v>
      </c>
      <c r="O33" s="67">
        <v>0</v>
      </c>
    </row>
    <row r="34" spans="1:15" x14ac:dyDescent="0.55000000000000004">
      <c r="A34" s="110">
        <v>44410</v>
      </c>
      <c r="B34" s="112" t="str">
        <f t="shared" si="0"/>
        <v>(月)</v>
      </c>
      <c r="C34" s="62">
        <f t="shared" si="2"/>
        <v>1186038</v>
      </c>
      <c r="D34" s="62">
        <v>423350</v>
      </c>
      <c r="E34" s="62">
        <v>86866</v>
      </c>
      <c r="F34" s="62">
        <v>0</v>
      </c>
      <c r="G34" s="62">
        <v>544979</v>
      </c>
      <c r="H34" s="62">
        <v>130843</v>
      </c>
      <c r="I34" s="62">
        <v>0</v>
      </c>
      <c r="J34" s="62">
        <v>50214</v>
      </c>
      <c r="K34" s="62">
        <v>974</v>
      </c>
      <c r="L34" s="62">
        <v>0</v>
      </c>
      <c r="M34" s="62">
        <v>250009</v>
      </c>
      <c r="N34" s="62">
        <v>3108</v>
      </c>
      <c r="O34" s="67">
        <v>0</v>
      </c>
    </row>
    <row r="35" spans="1:15" x14ac:dyDescent="0.55000000000000004">
      <c r="A35" s="110">
        <v>44409</v>
      </c>
      <c r="B35" s="105" t="str">
        <f t="shared" si="0"/>
        <v>(日)</v>
      </c>
      <c r="C35" s="62">
        <f t="shared" si="2"/>
        <v>1140546</v>
      </c>
      <c r="D35" s="62">
        <v>426832</v>
      </c>
      <c r="E35" s="62">
        <v>91576</v>
      </c>
      <c r="F35" s="62">
        <v>0</v>
      </c>
      <c r="G35" s="62">
        <v>525461</v>
      </c>
      <c r="H35" s="62">
        <v>96677</v>
      </c>
      <c r="I35" s="62">
        <v>0</v>
      </c>
      <c r="J35" s="62">
        <v>25741</v>
      </c>
      <c r="K35" s="62">
        <v>2518</v>
      </c>
      <c r="L35" s="62">
        <v>0</v>
      </c>
      <c r="M35" s="62">
        <v>204785</v>
      </c>
      <c r="N35" s="62">
        <v>5475</v>
      </c>
      <c r="O35" s="67">
        <v>0</v>
      </c>
    </row>
    <row r="36" spans="1:15" x14ac:dyDescent="0.55000000000000004">
      <c r="A36" s="110">
        <v>44408</v>
      </c>
      <c r="B36" s="112" t="str">
        <f t="shared" si="0"/>
        <v>(土)</v>
      </c>
      <c r="C36" s="62">
        <f t="shared" si="2"/>
        <v>1490552</v>
      </c>
      <c r="D36" s="62">
        <v>490528</v>
      </c>
      <c r="E36" s="62">
        <v>98278</v>
      </c>
      <c r="F36" s="62">
        <v>0</v>
      </c>
      <c r="G36" s="62">
        <v>778937</v>
      </c>
      <c r="H36" s="62">
        <v>122809</v>
      </c>
      <c r="I36" s="62">
        <v>0</v>
      </c>
      <c r="J36" s="62">
        <v>52407</v>
      </c>
      <c r="K36" s="62">
        <v>3190</v>
      </c>
      <c r="L36" s="62">
        <v>0</v>
      </c>
      <c r="M36" s="62">
        <v>389447</v>
      </c>
      <c r="N36" s="62">
        <v>11108</v>
      </c>
      <c r="O36" s="67">
        <v>0</v>
      </c>
    </row>
    <row r="37" spans="1:15" x14ac:dyDescent="0.55000000000000004">
      <c r="A37" s="110">
        <v>44407</v>
      </c>
      <c r="B37" s="105" t="str">
        <f t="shared" si="0"/>
        <v>(金)</v>
      </c>
      <c r="C37" s="62">
        <f t="shared" si="2"/>
        <v>1417494</v>
      </c>
      <c r="D37" s="62">
        <v>448231</v>
      </c>
      <c r="E37" s="62">
        <v>106629</v>
      </c>
      <c r="F37" s="62">
        <v>0</v>
      </c>
      <c r="G37" s="62">
        <v>726160</v>
      </c>
      <c r="H37" s="62">
        <v>136474</v>
      </c>
      <c r="I37" s="62">
        <v>0</v>
      </c>
      <c r="J37" s="62">
        <v>72471</v>
      </c>
      <c r="K37" s="62">
        <v>1386</v>
      </c>
      <c r="L37" s="62">
        <v>0</v>
      </c>
      <c r="M37" s="62">
        <v>407484</v>
      </c>
      <c r="N37" s="62">
        <v>9237</v>
      </c>
      <c r="O37" s="67">
        <v>0</v>
      </c>
    </row>
    <row r="38" spans="1:15" x14ac:dyDescent="0.55000000000000004">
      <c r="A38" s="110">
        <v>44406</v>
      </c>
      <c r="B38" s="112" t="str">
        <f t="shared" si="0"/>
        <v>(木)</v>
      </c>
      <c r="C38" s="62">
        <f t="shared" si="2"/>
        <v>1376607</v>
      </c>
      <c r="D38" s="62">
        <v>418509</v>
      </c>
      <c r="E38" s="62">
        <v>108733</v>
      </c>
      <c r="F38" s="62">
        <v>0</v>
      </c>
      <c r="G38" s="62">
        <v>729000</v>
      </c>
      <c r="H38" s="62">
        <v>120365</v>
      </c>
      <c r="I38" s="62">
        <v>0</v>
      </c>
      <c r="J38" s="62">
        <v>71452</v>
      </c>
      <c r="K38" s="62">
        <v>1416</v>
      </c>
      <c r="L38" s="62">
        <v>0</v>
      </c>
      <c r="M38" s="62">
        <v>453990</v>
      </c>
      <c r="N38" s="62">
        <v>9197</v>
      </c>
      <c r="O38" s="67">
        <v>0</v>
      </c>
    </row>
    <row r="39" spans="1:15" x14ac:dyDescent="0.55000000000000004">
      <c r="A39" s="110">
        <v>44405</v>
      </c>
      <c r="B39" s="105" t="str">
        <f t="shared" si="0"/>
        <v>(水)</v>
      </c>
      <c r="C39" s="62">
        <f t="shared" si="2"/>
        <v>1398887</v>
      </c>
      <c r="D39" s="62">
        <v>422310</v>
      </c>
      <c r="E39" s="62">
        <v>107088</v>
      </c>
      <c r="F39" s="62">
        <v>0</v>
      </c>
      <c r="G39" s="62">
        <v>746247</v>
      </c>
      <c r="H39" s="62">
        <v>123242</v>
      </c>
      <c r="I39" s="62">
        <v>0</v>
      </c>
      <c r="J39" s="62">
        <v>77350</v>
      </c>
      <c r="K39" s="62">
        <v>1298</v>
      </c>
      <c r="L39" s="62">
        <v>0</v>
      </c>
      <c r="M39" s="62">
        <v>481687</v>
      </c>
      <c r="N39" s="62">
        <v>13056</v>
      </c>
      <c r="O39" s="67">
        <v>0</v>
      </c>
    </row>
    <row r="40" spans="1:15" x14ac:dyDescent="0.55000000000000004">
      <c r="A40" s="110">
        <v>44404</v>
      </c>
      <c r="B40" s="112" t="str">
        <f t="shared" si="0"/>
        <v>(火)</v>
      </c>
      <c r="C40" s="62">
        <f t="shared" si="2"/>
        <v>1370641</v>
      </c>
      <c r="D40" s="62">
        <v>427221</v>
      </c>
      <c r="E40" s="62">
        <v>104593</v>
      </c>
      <c r="F40" s="62">
        <v>0</v>
      </c>
      <c r="G40" s="62">
        <v>731420</v>
      </c>
      <c r="H40" s="62">
        <v>107407</v>
      </c>
      <c r="I40" s="62">
        <v>0</v>
      </c>
      <c r="J40" s="62">
        <v>91298</v>
      </c>
      <c r="K40" s="62">
        <v>1425</v>
      </c>
      <c r="L40" s="62">
        <v>0</v>
      </c>
      <c r="M40" s="62">
        <v>484720</v>
      </c>
      <c r="N40" s="62">
        <v>12575</v>
      </c>
      <c r="O40" s="67">
        <v>0</v>
      </c>
    </row>
    <row r="41" spans="1:15" x14ac:dyDescent="0.55000000000000004">
      <c r="A41" s="110">
        <v>44403</v>
      </c>
      <c r="B41" s="105" t="str">
        <f t="shared" si="0"/>
        <v>(月)</v>
      </c>
      <c r="C41" s="62">
        <f t="shared" si="2"/>
        <v>1303944</v>
      </c>
      <c r="D41" s="62">
        <v>360441</v>
      </c>
      <c r="E41" s="62">
        <v>119499</v>
      </c>
      <c r="F41" s="62">
        <v>0</v>
      </c>
      <c r="G41" s="62">
        <v>716973</v>
      </c>
      <c r="H41" s="62">
        <v>107031</v>
      </c>
      <c r="I41" s="62">
        <v>0</v>
      </c>
      <c r="J41" s="62">
        <v>79150</v>
      </c>
      <c r="K41" s="62">
        <v>1767</v>
      </c>
      <c r="L41" s="62">
        <v>0</v>
      </c>
      <c r="M41" s="62">
        <v>489597</v>
      </c>
      <c r="N41" s="62">
        <v>14545</v>
      </c>
      <c r="O41" s="67">
        <v>0</v>
      </c>
    </row>
    <row r="42" spans="1:15" x14ac:dyDescent="0.55000000000000004">
      <c r="A42" s="110">
        <v>44402</v>
      </c>
      <c r="B42" s="112" t="str">
        <f t="shared" si="0"/>
        <v>(日)</v>
      </c>
      <c r="C42" s="62">
        <f t="shared" si="2"/>
        <v>1121063</v>
      </c>
      <c r="D42" s="62">
        <v>266626</v>
      </c>
      <c r="E42" s="62">
        <v>108192</v>
      </c>
      <c r="F42" s="62">
        <v>0</v>
      </c>
      <c r="G42" s="62">
        <v>673654</v>
      </c>
      <c r="H42" s="62">
        <v>72591</v>
      </c>
      <c r="I42" s="62">
        <v>0</v>
      </c>
      <c r="J42" s="62">
        <v>37744</v>
      </c>
      <c r="K42" s="62">
        <v>4268</v>
      </c>
      <c r="L42" s="62">
        <v>0</v>
      </c>
      <c r="M42" s="62">
        <v>453893</v>
      </c>
      <c r="N42" s="62">
        <v>16656</v>
      </c>
      <c r="O42" s="67">
        <v>0</v>
      </c>
    </row>
    <row r="43" spans="1:15" x14ac:dyDescent="0.55000000000000004">
      <c r="A43" s="110">
        <v>44401</v>
      </c>
      <c r="B43" s="105" t="str">
        <f t="shared" si="0"/>
        <v>(土)</v>
      </c>
      <c r="C43" s="62">
        <f t="shared" si="2"/>
        <v>1207182</v>
      </c>
      <c r="D43" s="62">
        <v>296650</v>
      </c>
      <c r="E43" s="62">
        <v>115098</v>
      </c>
      <c r="F43" s="62">
        <v>0</v>
      </c>
      <c r="G43" s="62">
        <v>723121</v>
      </c>
      <c r="H43" s="62">
        <v>72313</v>
      </c>
      <c r="I43" s="62">
        <v>0</v>
      </c>
      <c r="J43" s="62">
        <v>48933</v>
      </c>
      <c r="K43" s="62">
        <v>4585</v>
      </c>
      <c r="L43" s="62">
        <v>0</v>
      </c>
      <c r="M43" s="62">
        <v>500264</v>
      </c>
      <c r="N43" s="62">
        <v>21395</v>
      </c>
      <c r="O43" s="67">
        <v>0</v>
      </c>
    </row>
    <row r="44" spans="1:15" x14ac:dyDescent="0.55000000000000004">
      <c r="A44" s="110">
        <v>44400</v>
      </c>
      <c r="B44" s="112" t="str">
        <f t="shared" si="0"/>
        <v>(金)</v>
      </c>
      <c r="C44" s="62">
        <f t="shared" si="2"/>
        <v>454503</v>
      </c>
      <c r="D44" s="62">
        <v>125269</v>
      </c>
      <c r="E44" s="62">
        <v>84307</v>
      </c>
      <c r="F44" s="62">
        <v>0</v>
      </c>
      <c r="G44" s="62">
        <v>192233</v>
      </c>
      <c r="H44" s="62">
        <v>52694</v>
      </c>
      <c r="I44" s="62">
        <v>0</v>
      </c>
      <c r="J44" s="62">
        <v>15883</v>
      </c>
      <c r="K44" s="62">
        <v>2110</v>
      </c>
      <c r="L44" s="62">
        <v>0</v>
      </c>
      <c r="M44" s="62">
        <v>132361</v>
      </c>
      <c r="N44" s="62">
        <v>17916</v>
      </c>
      <c r="O44" s="67">
        <v>0</v>
      </c>
    </row>
    <row r="45" spans="1:15" x14ac:dyDescent="0.55000000000000004">
      <c r="A45" s="110">
        <v>44399</v>
      </c>
      <c r="B45" s="105" t="str">
        <f t="shared" si="0"/>
        <v>(木)</v>
      </c>
      <c r="C45" s="62">
        <f t="shared" si="2"/>
        <v>590733</v>
      </c>
      <c r="D45" s="62">
        <v>182804</v>
      </c>
      <c r="E45" s="62">
        <v>88778</v>
      </c>
      <c r="F45" s="62">
        <v>0</v>
      </c>
      <c r="G45" s="62">
        <v>270438</v>
      </c>
      <c r="H45" s="62">
        <v>48713</v>
      </c>
      <c r="I45" s="62">
        <v>0</v>
      </c>
      <c r="J45" s="62">
        <v>28858</v>
      </c>
      <c r="K45" s="62">
        <v>3068</v>
      </c>
      <c r="L45" s="62">
        <v>0</v>
      </c>
      <c r="M45" s="62">
        <v>206820</v>
      </c>
      <c r="N45" s="62">
        <v>18615</v>
      </c>
      <c r="O45" s="67">
        <v>0</v>
      </c>
    </row>
    <row r="46" spans="1:15" x14ac:dyDescent="0.55000000000000004">
      <c r="A46" s="110">
        <v>44398</v>
      </c>
      <c r="B46" s="112" t="str">
        <f t="shared" si="0"/>
        <v>(水)</v>
      </c>
      <c r="C46" s="62">
        <f t="shared" si="2"/>
        <v>1339579</v>
      </c>
      <c r="D46" s="62">
        <v>482881</v>
      </c>
      <c r="E46" s="62">
        <v>148534</v>
      </c>
      <c r="F46" s="62">
        <v>0</v>
      </c>
      <c r="G46" s="62">
        <v>638740</v>
      </c>
      <c r="H46" s="62">
        <v>69424</v>
      </c>
      <c r="I46" s="62">
        <v>0</v>
      </c>
      <c r="J46" s="62">
        <v>123056</v>
      </c>
      <c r="K46" s="62">
        <v>2676</v>
      </c>
      <c r="L46" s="62">
        <v>0</v>
      </c>
      <c r="M46" s="62">
        <v>502364</v>
      </c>
      <c r="N46" s="62">
        <v>19838</v>
      </c>
      <c r="O46" s="67">
        <v>0</v>
      </c>
    </row>
    <row r="47" spans="1:15" x14ac:dyDescent="0.55000000000000004">
      <c r="A47" s="110">
        <v>44397</v>
      </c>
      <c r="B47" s="105" t="str">
        <f t="shared" si="0"/>
        <v>(火)</v>
      </c>
      <c r="C47" s="62">
        <f t="shared" si="2"/>
        <v>1331445</v>
      </c>
      <c r="D47" s="62">
        <v>521663</v>
      </c>
      <c r="E47" s="62">
        <v>138720</v>
      </c>
      <c r="F47" s="62">
        <v>0</v>
      </c>
      <c r="G47" s="62">
        <v>603579</v>
      </c>
      <c r="H47" s="62">
        <v>67483</v>
      </c>
      <c r="I47" s="62">
        <v>0</v>
      </c>
      <c r="J47" s="62">
        <v>149880</v>
      </c>
      <c r="K47" s="62">
        <v>2558</v>
      </c>
      <c r="L47" s="62">
        <v>0</v>
      </c>
      <c r="M47" s="62">
        <v>488039</v>
      </c>
      <c r="N47" s="62">
        <v>23363</v>
      </c>
      <c r="O47" s="67">
        <v>0</v>
      </c>
    </row>
    <row r="48" spans="1:15" x14ac:dyDescent="0.55000000000000004">
      <c r="A48" s="110">
        <v>44396</v>
      </c>
      <c r="B48" s="112" t="str">
        <f t="shared" si="0"/>
        <v>(月)</v>
      </c>
      <c r="C48" s="62">
        <f t="shared" si="2"/>
        <v>1022706</v>
      </c>
      <c r="D48" s="62">
        <v>269579</v>
      </c>
      <c r="E48" s="62">
        <v>137591</v>
      </c>
      <c r="F48" s="62">
        <v>0</v>
      </c>
      <c r="G48" s="62">
        <v>556388</v>
      </c>
      <c r="H48" s="62">
        <v>59148</v>
      </c>
      <c r="I48" s="62">
        <v>0</v>
      </c>
      <c r="J48" s="62">
        <v>67696</v>
      </c>
      <c r="K48" s="62">
        <v>3084</v>
      </c>
      <c r="L48" s="62">
        <v>0</v>
      </c>
      <c r="M48" s="62">
        <v>455177</v>
      </c>
      <c r="N48" s="62">
        <v>22750</v>
      </c>
      <c r="O48" s="67">
        <v>0</v>
      </c>
    </row>
    <row r="49" spans="1:15" x14ac:dyDescent="0.55000000000000004">
      <c r="A49" s="110">
        <v>44395</v>
      </c>
      <c r="B49" s="105" t="str">
        <f t="shared" si="0"/>
        <v>(日)</v>
      </c>
      <c r="C49" s="62">
        <f t="shared" si="2"/>
        <v>1247133</v>
      </c>
      <c r="D49" s="62">
        <v>452874</v>
      </c>
      <c r="E49" s="62">
        <v>105364</v>
      </c>
      <c r="F49" s="62">
        <v>0</v>
      </c>
      <c r="G49" s="62">
        <v>648808</v>
      </c>
      <c r="H49" s="62">
        <v>40087</v>
      </c>
      <c r="I49" s="62">
        <v>0</v>
      </c>
      <c r="J49" s="62">
        <v>94321</v>
      </c>
      <c r="K49" s="62">
        <v>3164</v>
      </c>
      <c r="L49" s="62">
        <v>0</v>
      </c>
      <c r="M49" s="62">
        <v>534959</v>
      </c>
      <c r="N49" s="62">
        <v>28299</v>
      </c>
      <c r="O49" s="67">
        <v>0</v>
      </c>
    </row>
    <row r="50" spans="1:15" x14ac:dyDescent="0.55000000000000004">
      <c r="A50" s="110">
        <v>44394</v>
      </c>
      <c r="B50" s="112" t="str">
        <f t="shared" si="0"/>
        <v>(土)</v>
      </c>
      <c r="C50" s="62">
        <f t="shared" si="2"/>
        <v>1412781</v>
      </c>
      <c r="D50" s="62">
        <v>616091</v>
      </c>
      <c r="E50" s="62">
        <v>129674</v>
      </c>
      <c r="F50" s="62">
        <v>0</v>
      </c>
      <c r="G50" s="62">
        <v>629957</v>
      </c>
      <c r="H50" s="62">
        <v>37059</v>
      </c>
      <c r="I50" s="62">
        <v>0</v>
      </c>
      <c r="J50" s="62">
        <v>152442</v>
      </c>
      <c r="K50" s="62">
        <v>2757</v>
      </c>
      <c r="L50" s="62">
        <v>0</v>
      </c>
      <c r="M50" s="62">
        <v>525536</v>
      </c>
      <c r="N50" s="62">
        <v>29252</v>
      </c>
      <c r="O50" s="67">
        <v>0</v>
      </c>
    </row>
    <row r="51" spans="1:15" x14ac:dyDescent="0.55000000000000004">
      <c r="A51" s="110">
        <v>44393</v>
      </c>
      <c r="B51" s="105" t="str">
        <f t="shared" si="0"/>
        <v>(金)</v>
      </c>
      <c r="C51" s="62">
        <f t="shared" si="2"/>
        <v>1371745</v>
      </c>
      <c r="D51" s="62">
        <v>600433</v>
      </c>
      <c r="E51" s="62">
        <v>154523</v>
      </c>
      <c r="F51" s="62">
        <v>0</v>
      </c>
      <c r="G51" s="62">
        <v>585801</v>
      </c>
      <c r="H51" s="62">
        <v>30988</v>
      </c>
      <c r="I51" s="62">
        <v>0</v>
      </c>
      <c r="J51" s="62">
        <v>202048</v>
      </c>
      <c r="K51" s="62">
        <v>2115</v>
      </c>
      <c r="L51" s="62">
        <v>0</v>
      </c>
      <c r="M51" s="62">
        <v>497078</v>
      </c>
      <c r="N51" s="62">
        <v>24329</v>
      </c>
      <c r="O51" s="67">
        <v>0</v>
      </c>
    </row>
    <row r="52" spans="1:15" x14ac:dyDescent="0.55000000000000004">
      <c r="A52" s="110">
        <v>44392</v>
      </c>
      <c r="B52" s="112" t="str">
        <f t="shared" si="0"/>
        <v>(木)</v>
      </c>
      <c r="C52" s="62">
        <f t="shared" si="2"/>
        <v>1361299</v>
      </c>
      <c r="D52" s="62">
        <v>579314</v>
      </c>
      <c r="E52" s="62">
        <v>150336</v>
      </c>
      <c r="F52" s="62">
        <v>0</v>
      </c>
      <c r="G52" s="62">
        <v>598987</v>
      </c>
      <c r="H52" s="62">
        <v>32662</v>
      </c>
      <c r="I52" s="62">
        <v>0</v>
      </c>
      <c r="J52" s="62">
        <v>208097</v>
      </c>
      <c r="K52" s="62">
        <v>5167</v>
      </c>
      <c r="L52" s="62">
        <v>0</v>
      </c>
      <c r="M52" s="62">
        <v>529235</v>
      </c>
      <c r="N52" s="62">
        <v>28590</v>
      </c>
      <c r="O52" s="67">
        <v>0</v>
      </c>
    </row>
    <row r="53" spans="1:15" x14ac:dyDescent="0.55000000000000004">
      <c r="A53" s="110">
        <v>44391</v>
      </c>
      <c r="B53" s="105" t="str">
        <f t="shared" si="0"/>
        <v>(水)</v>
      </c>
      <c r="C53" s="62">
        <f t="shared" si="2"/>
        <v>1403448</v>
      </c>
      <c r="D53" s="62">
        <v>594287</v>
      </c>
      <c r="E53" s="62">
        <v>158162</v>
      </c>
      <c r="F53" s="62">
        <v>0</v>
      </c>
      <c r="G53" s="62">
        <v>617680</v>
      </c>
      <c r="H53" s="62">
        <v>33319</v>
      </c>
      <c r="I53" s="62">
        <v>0</v>
      </c>
      <c r="J53" s="62">
        <v>229585</v>
      </c>
      <c r="K53" s="62">
        <v>1848</v>
      </c>
      <c r="L53" s="62">
        <v>0</v>
      </c>
      <c r="M53" s="62">
        <v>550585</v>
      </c>
      <c r="N53" s="62">
        <v>28187</v>
      </c>
      <c r="O53" s="67">
        <v>0</v>
      </c>
    </row>
    <row r="54" spans="1:15" x14ac:dyDescent="0.55000000000000004">
      <c r="A54" s="110">
        <v>44390</v>
      </c>
      <c r="B54" s="112" t="str">
        <f t="shared" si="0"/>
        <v>(火)</v>
      </c>
      <c r="C54" s="62">
        <f t="shared" si="2"/>
        <v>1403786</v>
      </c>
      <c r="D54" s="62">
        <v>595338</v>
      </c>
      <c r="E54" s="62">
        <v>163300</v>
      </c>
      <c r="F54" s="62">
        <v>0</v>
      </c>
      <c r="G54" s="62">
        <v>613121</v>
      </c>
      <c r="H54" s="62">
        <v>32027</v>
      </c>
      <c r="I54" s="62">
        <v>0</v>
      </c>
      <c r="J54" s="62">
        <v>256869</v>
      </c>
      <c r="K54" s="62">
        <v>2281</v>
      </c>
      <c r="L54" s="62">
        <v>0</v>
      </c>
      <c r="M54" s="62">
        <v>553100</v>
      </c>
      <c r="N54" s="62">
        <v>28430</v>
      </c>
      <c r="O54" s="67">
        <v>0</v>
      </c>
    </row>
    <row r="55" spans="1:15" x14ac:dyDescent="0.55000000000000004">
      <c r="A55" s="110">
        <v>44389</v>
      </c>
      <c r="B55" s="105" t="str">
        <f t="shared" si="0"/>
        <v>(月)</v>
      </c>
      <c r="C55" s="62">
        <f t="shared" si="2"/>
        <v>1325957</v>
      </c>
      <c r="D55" s="62">
        <v>561235</v>
      </c>
      <c r="E55" s="62">
        <v>137244</v>
      </c>
      <c r="F55" s="62">
        <v>0</v>
      </c>
      <c r="G55" s="62">
        <v>595956</v>
      </c>
      <c r="H55" s="62">
        <v>31522</v>
      </c>
      <c r="I55" s="62">
        <v>0</v>
      </c>
      <c r="J55" s="62">
        <v>252129</v>
      </c>
      <c r="K55" s="62">
        <v>1790</v>
      </c>
      <c r="L55" s="62">
        <v>0</v>
      </c>
      <c r="M55" s="62">
        <v>544624</v>
      </c>
      <c r="N55" s="62">
        <v>28462</v>
      </c>
      <c r="O55" s="67">
        <v>0</v>
      </c>
    </row>
    <row r="56" spans="1:15" x14ac:dyDescent="0.55000000000000004">
      <c r="A56" s="110">
        <v>44388</v>
      </c>
      <c r="B56" s="112" t="str">
        <f t="shared" si="0"/>
        <v>(日)</v>
      </c>
      <c r="C56" s="62">
        <f t="shared" si="2"/>
        <v>1337325</v>
      </c>
      <c r="D56" s="62">
        <v>556150</v>
      </c>
      <c r="E56" s="62">
        <v>132833</v>
      </c>
      <c r="F56" s="62">
        <v>0</v>
      </c>
      <c r="G56" s="62">
        <v>615280</v>
      </c>
      <c r="H56" s="62">
        <v>33062</v>
      </c>
      <c r="I56" s="62">
        <v>0</v>
      </c>
      <c r="J56" s="62">
        <v>208825</v>
      </c>
      <c r="K56" s="62">
        <v>3124</v>
      </c>
      <c r="L56" s="62">
        <v>0</v>
      </c>
      <c r="M56" s="62">
        <v>555634</v>
      </c>
      <c r="N56" s="62">
        <v>30378</v>
      </c>
      <c r="O56" s="67">
        <v>0</v>
      </c>
    </row>
    <row r="57" spans="1:15" x14ac:dyDescent="0.55000000000000004">
      <c r="A57" s="110">
        <v>44387</v>
      </c>
      <c r="B57" s="105" t="str">
        <f t="shared" si="0"/>
        <v>(土)</v>
      </c>
      <c r="C57" s="62">
        <f t="shared" si="2"/>
        <v>1563401</v>
      </c>
      <c r="D57" s="62">
        <v>752692</v>
      </c>
      <c r="E57" s="62">
        <v>173557</v>
      </c>
      <c r="F57" s="62">
        <v>0</v>
      </c>
      <c r="G57" s="62">
        <v>604624</v>
      </c>
      <c r="H57" s="62">
        <v>32528</v>
      </c>
      <c r="I57" s="62">
        <v>0</v>
      </c>
      <c r="J57" s="62">
        <v>363359</v>
      </c>
      <c r="K57" s="62">
        <v>3558</v>
      </c>
      <c r="L57" s="62">
        <v>0</v>
      </c>
      <c r="M57" s="62">
        <v>550240</v>
      </c>
      <c r="N57" s="62">
        <v>30232</v>
      </c>
      <c r="O57" s="67">
        <v>0</v>
      </c>
    </row>
    <row r="58" spans="1:15" x14ac:dyDescent="0.55000000000000004">
      <c r="A58" s="110">
        <v>44386</v>
      </c>
      <c r="B58" s="112" t="str">
        <f t="shared" si="0"/>
        <v>(金)</v>
      </c>
      <c r="C58" s="62">
        <f t="shared" si="2"/>
        <v>1496714</v>
      </c>
      <c r="D58" s="62">
        <v>702132</v>
      </c>
      <c r="E58" s="62">
        <v>187631</v>
      </c>
      <c r="F58" s="62">
        <v>0</v>
      </c>
      <c r="G58" s="62">
        <v>578127</v>
      </c>
      <c r="H58" s="62">
        <v>28824</v>
      </c>
      <c r="I58" s="62">
        <v>0</v>
      </c>
      <c r="J58" s="62">
        <v>383310</v>
      </c>
      <c r="K58" s="62">
        <v>2974</v>
      </c>
      <c r="L58" s="62">
        <v>0</v>
      </c>
      <c r="M58" s="62">
        <v>533050</v>
      </c>
      <c r="N58" s="62">
        <v>26547</v>
      </c>
      <c r="O58" s="67">
        <v>0</v>
      </c>
    </row>
    <row r="59" spans="1:15" x14ac:dyDescent="0.55000000000000004">
      <c r="A59" s="110">
        <v>44385</v>
      </c>
      <c r="B59" s="105" t="str">
        <f t="shared" si="0"/>
        <v>(木)</v>
      </c>
      <c r="C59" s="62">
        <f t="shared" si="2"/>
        <v>1496763</v>
      </c>
      <c r="D59" s="62">
        <v>706677</v>
      </c>
      <c r="E59" s="62">
        <v>180421</v>
      </c>
      <c r="F59" s="62">
        <v>0</v>
      </c>
      <c r="G59" s="62">
        <v>581245</v>
      </c>
      <c r="H59" s="62">
        <v>28420</v>
      </c>
      <c r="I59" s="62">
        <v>0</v>
      </c>
      <c r="J59" s="62">
        <v>427490</v>
      </c>
      <c r="K59" s="62">
        <v>3103</v>
      </c>
      <c r="L59" s="62">
        <v>0</v>
      </c>
      <c r="M59" s="62">
        <v>545161</v>
      </c>
      <c r="N59" s="62">
        <v>26240</v>
      </c>
      <c r="O59" s="67">
        <v>0</v>
      </c>
    </row>
    <row r="60" spans="1:15" x14ac:dyDescent="0.55000000000000004">
      <c r="A60" s="110">
        <v>44384</v>
      </c>
      <c r="B60" s="112" t="str">
        <f t="shared" si="0"/>
        <v>(水)</v>
      </c>
      <c r="C60" s="62">
        <f t="shared" si="2"/>
        <v>1510596</v>
      </c>
      <c r="D60" s="62">
        <v>732395</v>
      </c>
      <c r="E60" s="62">
        <v>166767</v>
      </c>
      <c r="F60" s="62">
        <v>0</v>
      </c>
      <c r="G60" s="62">
        <v>584794</v>
      </c>
      <c r="H60" s="62">
        <v>26640</v>
      </c>
      <c r="I60" s="62">
        <v>0</v>
      </c>
      <c r="J60" s="62">
        <v>462638</v>
      </c>
      <c r="K60" s="62">
        <v>3331</v>
      </c>
      <c r="L60" s="62">
        <v>0</v>
      </c>
      <c r="M60" s="62">
        <v>550003</v>
      </c>
      <c r="N60" s="62">
        <v>24854</v>
      </c>
      <c r="O60" s="67">
        <v>0</v>
      </c>
    </row>
    <row r="61" spans="1:15" x14ac:dyDescent="0.55000000000000004">
      <c r="A61" s="110">
        <v>44383</v>
      </c>
      <c r="B61" s="105" t="str">
        <f t="shared" si="0"/>
        <v>(火)</v>
      </c>
      <c r="C61" s="62">
        <f t="shared" si="2"/>
        <v>1494754</v>
      </c>
      <c r="D61" s="62">
        <v>701759</v>
      </c>
      <c r="E61" s="62">
        <v>162536</v>
      </c>
      <c r="F61" s="62">
        <v>0</v>
      </c>
      <c r="G61" s="62">
        <v>601954</v>
      </c>
      <c r="H61" s="62">
        <v>28505</v>
      </c>
      <c r="I61" s="62">
        <v>0</v>
      </c>
      <c r="J61" s="62">
        <v>454677</v>
      </c>
      <c r="K61" s="62">
        <v>2964</v>
      </c>
      <c r="L61" s="62">
        <v>0</v>
      </c>
      <c r="M61" s="62">
        <v>570766</v>
      </c>
      <c r="N61" s="62">
        <v>26944</v>
      </c>
      <c r="O61" s="67">
        <v>0</v>
      </c>
    </row>
    <row r="62" spans="1:15" x14ac:dyDescent="0.55000000000000004">
      <c r="A62" s="110">
        <v>44382</v>
      </c>
      <c r="B62" s="112" t="str">
        <f t="shared" si="0"/>
        <v>(月)</v>
      </c>
      <c r="C62" s="62">
        <f t="shared" si="2"/>
        <v>1407073</v>
      </c>
      <c r="D62" s="62">
        <v>662973</v>
      </c>
      <c r="E62" s="62">
        <v>155119</v>
      </c>
      <c r="F62" s="62">
        <v>0</v>
      </c>
      <c r="G62" s="62">
        <v>560636</v>
      </c>
      <c r="H62" s="62">
        <v>28345</v>
      </c>
      <c r="I62" s="62">
        <v>0</v>
      </c>
      <c r="J62" s="62">
        <v>444607</v>
      </c>
      <c r="K62" s="62">
        <v>3082</v>
      </c>
      <c r="L62" s="62">
        <v>0</v>
      </c>
      <c r="M62" s="62">
        <v>533479</v>
      </c>
      <c r="N62" s="62">
        <v>26649</v>
      </c>
      <c r="O62" s="67">
        <v>0</v>
      </c>
    </row>
    <row r="63" spans="1:15" x14ac:dyDescent="0.55000000000000004">
      <c r="A63" s="110">
        <v>44381</v>
      </c>
      <c r="B63" s="105" t="str">
        <f t="shared" si="0"/>
        <v>(日)</v>
      </c>
      <c r="C63" s="62">
        <f t="shared" si="2"/>
        <v>1335521</v>
      </c>
      <c r="D63" s="62">
        <v>669106</v>
      </c>
      <c r="E63" s="62">
        <v>107379</v>
      </c>
      <c r="F63" s="62">
        <v>0</v>
      </c>
      <c r="G63" s="62">
        <v>536707</v>
      </c>
      <c r="H63" s="62">
        <v>22329</v>
      </c>
      <c r="I63" s="62">
        <v>0</v>
      </c>
      <c r="J63" s="62">
        <v>444952</v>
      </c>
      <c r="K63" s="62">
        <v>4780</v>
      </c>
      <c r="L63" s="62">
        <v>0</v>
      </c>
      <c r="M63" s="62">
        <v>505991</v>
      </c>
      <c r="N63" s="62">
        <v>21365</v>
      </c>
      <c r="O63" s="67">
        <v>0</v>
      </c>
    </row>
    <row r="64" spans="1:15" x14ac:dyDescent="0.55000000000000004">
      <c r="A64" s="110">
        <v>44380</v>
      </c>
      <c r="B64" s="112" t="str">
        <f t="shared" si="0"/>
        <v>(土)</v>
      </c>
      <c r="C64" s="62">
        <f t="shared" si="2"/>
        <v>1416342</v>
      </c>
      <c r="D64" s="62">
        <v>665554</v>
      </c>
      <c r="E64" s="62">
        <v>129635</v>
      </c>
      <c r="F64" s="62">
        <v>0</v>
      </c>
      <c r="G64" s="62">
        <v>601251</v>
      </c>
      <c r="H64" s="62">
        <v>19902</v>
      </c>
      <c r="I64" s="62">
        <v>0</v>
      </c>
      <c r="J64" s="62">
        <v>450636</v>
      </c>
      <c r="K64" s="62">
        <v>9789</v>
      </c>
      <c r="L64" s="62">
        <v>0</v>
      </c>
      <c r="M64" s="62">
        <v>569598</v>
      </c>
      <c r="N64" s="62">
        <v>18646</v>
      </c>
      <c r="O64" s="67">
        <v>0</v>
      </c>
    </row>
    <row r="65" spans="1:15" x14ac:dyDescent="0.55000000000000004">
      <c r="A65" s="110">
        <v>44379</v>
      </c>
      <c r="B65" s="105" t="str">
        <f t="shared" si="0"/>
        <v>(金)</v>
      </c>
      <c r="C65" s="62">
        <f t="shared" si="2"/>
        <v>1155904</v>
      </c>
      <c r="D65" s="62">
        <v>346200</v>
      </c>
      <c r="E65" s="62">
        <v>142376</v>
      </c>
      <c r="F65" s="62">
        <v>0</v>
      </c>
      <c r="G65" s="62">
        <v>647845</v>
      </c>
      <c r="H65" s="62">
        <v>19483</v>
      </c>
      <c r="I65" s="62">
        <v>0</v>
      </c>
      <c r="J65" s="62">
        <v>236086</v>
      </c>
      <c r="K65" s="62">
        <v>7632</v>
      </c>
      <c r="L65" s="62">
        <v>0</v>
      </c>
      <c r="M65" s="62">
        <v>617469</v>
      </c>
      <c r="N65" s="62">
        <v>18373</v>
      </c>
      <c r="O65" s="67">
        <v>0</v>
      </c>
    </row>
    <row r="66" spans="1:15" x14ac:dyDescent="0.55000000000000004">
      <c r="A66" s="110">
        <v>44378</v>
      </c>
      <c r="B66" s="112" t="str">
        <f t="shared" si="0"/>
        <v>(木)</v>
      </c>
      <c r="C66" s="62">
        <f t="shared" si="2"/>
        <v>1190254</v>
      </c>
      <c r="D66" s="62">
        <v>404948</v>
      </c>
      <c r="E66" s="62">
        <v>129737</v>
      </c>
      <c r="F66" s="62">
        <v>0</v>
      </c>
      <c r="G66" s="62">
        <v>635976</v>
      </c>
      <c r="H66" s="62">
        <v>19593</v>
      </c>
      <c r="I66" s="62">
        <v>0</v>
      </c>
      <c r="J66" s="62">
        <v>303914</v>
      </c>
      <c r="K66" s="62">
        <v>7707</v>
      </c>
      <c r="L66" s="62">
        <v>0</v>
      </c>
      <c r="M66" s="62">
        <v>610531</v>
      </c>
      <c r="N66" s="62">
        <v>18529</v>
      </c>
      <c r="O66" s="67">
        <v>0</v>
      </c>
    </row>
    <row r="67" spans="1:15" x14ac:dyDescent="0.55000000000000004">
      <c r="A67" s="110">
        <v>44377</v>
      </c>
      <c r="B67" s="105" t="str">
        <f t="shared" si="0"/>
        <v>(水)</v>
      </c>
      <c r="C67" s="62">
        <f t="shared" si="2"/>
        <v>1418759</v>
      </c>
      <c r="D67" s="62">
        <v>607796</v>
      </c>
      <c r="E67" s="62">
        <v>123076</v>
      </c>
      <c r="F67" s="62">
        <v>0</v>
      </c>
      <c r="G67" s="62">
        <v>668878</v>
      </c>
      <c r="H67" s="62">
        <v>19009</v>
      </c>
      <c r="I67" s="62">
        <v>0</v>
      </c>
      <c r="J67" s="62">
        <v>477820</v>
      </c>
      <c r="K67" s="62">
        <v>11338</v>
      </c>
      <c r="L67" s="62">
        <v>0</v>
      </c>
      <c r="M67" s="62">
        <v>640324</v>
      </c>
      <c r="N67" s="62">
        <v>18068</v>
      </c>
      <c r="O67" s="67">
        <v>0</v>
      </c>
    </row>
    <row r="68" spans="1:15" x14ac:dyDescent="0.55000000000000004">
      <c r="A68" s="110">
        <v>44376</v>
      </c>
      <c r="B68" s="112" t="str">
        <f>"(" &amp; TEXT(A68,"aaa") &amp; ")"</f>
        <v>(火)</v>
      </c>
      <c r="C68" s="62">
        <f t="shared" si="2"/>
        <v>1382561</v>
      </c>
      <c r="D68" s="62">
        <v>590519</v>
      </c>
      <c r="E68" s="62">
        <v>99867</v>
      </c>
      <c r="F68" s="62">
        <v>0</v>
      </c>
      <c r="G68" s="62">
        <v>673099</v>
      </c>
      <c r="H68" s="62">
        <v>19076</v>
      </c>
      <c r="I68" s="62">
        <v>0</v>
      </c>
      <c r="J68" s="62">
        <v>472552</v>
      </c>
      <c r="K68" s="62">
        <v>10843</v>
      </c>
      <c r="L68" s="62">
        <v>0</v>
      </c>
      <c r="M68" s="62">
        <v>647087</v>
      </c>
      <c r="N68" s="62">
        <v>18032</v>
      </c>
      <c r="O68" s="67">
        <v>0</v>
      </c>
    </row>
    <row r="69" spans="1:15" x14ac:dyDescent="0.55000000000000004">
      <c r="A69" s="110">
        <v>44375</v>
      </c>
      <c r="B69" s="105" t="str">
        <f t="shared" ref="B69:B93" si="3">"(" &amp; TEXT(A69,"aaa") &amp; ")"</f>
        <v>(月)</v>
      </c>
      <c r="C69" s="62">
        <f t="shared" si="2"/>
        <v>1282652</v>
      </c>
      <c r="D69" s="62">
        <v>552471</v>
      </c>
      <c r="E69" s="62">
        <v>97093</v>
      </c>
      <c r="F69" s="62">
        <v>0</v>
      </c>
      <c r="G69" s="62">
        <v>614558</v>
      </c>
      <c r="H69" s="62">
        <v>18530</v>
      </c>
      <c r="I69" s="62">
        <v>0</v>
      </c>
      <c r="J69" s="62">
        <v>448464</v>
      </c>
      <c r="K69" s="62">
        <v>12482</v>
      </c>
      <c r="L69" s="62">
        <v>0</v>
      </c>
      <c r="M69" s="62">
        <v>592464</v>
      </c>
      <c r="N69" s="62">
        <v>17570</v>
      </c>
      <c r="O69" s="67">
        <v>0</v>
      </c>
    </row>
    <row r="70" spans="1:15" x14ac:dyDescent="0.55000000000000004">
      <c r="A70" s="110">
        <v>44374</v>
      </c>
      <c r="B70" s="105" t="str">
        <f t="shared" si="3"/>
        <v>(日)</v>
      </c>
      <c r="C70" s="62">
        <f t="shared" si="2"/>
        <v>1279152</v>
      </c>
      <c r="D70" s="62">
        <v>661959</v>
      </c>
      <c r="E70" s="62">
        <v>79186</v>
      </c>
      <c r="F70" s="62">
        <v>0</v>
      </c>
      <c r="G70" s="62">
        <v>533400</v>
      </c>
      <c r="H70" s="62">
        <v>4607</v>
      </c>
      <c r="I70" s="62">
        <v>0</v>
      </c>
      <c r="J70" s="62">
        <v>536993</v>
      </c>
      <c r="K70" s="62">
        <v>15400</v>
      </c>
      <c r="L70" s="62">
        <v>0</v>
      </c>
      <c r="M70" s="62">
        <v>513267</v>
      </c>
      <c r="N70" s="62">
        <v>4382</v>
      </c>
      <c r="O70" s="67">
        <v>0</v>
      </c>
    </row>
    <row r="71" spans="1:15" x14ac:dyDescent="0.55000000000000004">
      <c r="A71" s="110">
        <v>44373</v>
      </c>
      <c r="B71" s="105" t="str">
        <f t="shared" si="3"/>
        <v>(土)</v>
      </c>
      <c r="C71" s="62">
        <f t="shared" si="2"/>
        <v>1290674</v>
      </c>
      <c r="D71" s="62">
        <v>628562</v>
      </c>
      <c r="E71" s="62">
        <v>78979</v>
      </c>
      <c r="F71" s="62">
        <v>0</v>
      </c>
      <c r="G71" s="62">
        <v>579362</v>
      </c>
      <c r="H71" s="62">
        <v>3771</v>
      </c>
      <c r="I71" s="62">
        <v>0</v>
      </c>
      <c r="J71" s="62">
        <v>514141</v>
      </c>
      <c r="K71" s="62">
        <v>18872</v>
      </c>
      <c r="L71" s="62">
        <v>0</v>
      </c>
      <c r="M71" s="62">
        <v>556895</v>
      </c>
      <c r="N71" s="62">
        <v>3545</v>
      </c>
      <c r="O71" s="67">
        <v>0</v>
      </c>
    </row>
    <row r="72" spans="1:15" x14ac:dyDescent="0.55000000000000004">
      <c r="A72" s="110">
        <v>44372</v>
      </c>
      <c r="B72" s="105" t="str">
        <f t="shared" si="3"/>
        <v>(金)</v>
      </c>
      <c r="C72" s="62">
        <f t="shared" si="2"/>
        <v>1272344</v>
      </c>
      <c r="D72" s="62">
        <v>576328</v>
      </c>
      <c r="E72" s="62">
        <v>81707</v>
      </c>
      <c r="F72" s="62">
        <v>0</v>
      </c>
      <c r="G72" s="62">
        <v>610535</v>
      </c>
      <c r="H72" s="62">
        <v>3774</v>
      </c>
      <c r="I72" s="62">
        <v>0</v>
      </c>
      <c r="J72" s="62">
        <v>483901</v>
      </c>
      <c r="K72" s="62">
        <v>14304</v>
      </c>
      <c r="L72" s="62">
        <v>0</v>
      </c>
      <c r="M72" s="62">
        <v>585135</v>
      </c>
      <c r="N72" s="62">
        <v>3598</v>
      </c>
      <c r="O72" s="67">
        <v>0</v>
      </c>
    </row>
    <row r="73" spans="1:15" x14ac:dyDescent="0.55000000000000004">
      <c r="A73" s="110">
        <v>44371</v>
      </c>
      <c r="B73" s="105" t="str">
        <f t="shared" si="3"/>
        <v>(木)</v>
      </c>
      <c r="C73" s="62">
        <f t="shared" si="2"/>
        <v>1297429</v>
      </c>
      <c r="D73" s="62">
        <v>598998</v>
      </c>
      <c r="E73" s="62">
        <v>75651</v>
      </c>
      <c r="F73" s="62">
        <v>0</v>
      </c>
      <c r="G73" s="62">
        <v>619443</v>
      </c>
      <c r="H73" s="62">
        <v>3337</v>
      </c>
      <c r="I73" s="62">
        <v>0</v>
      </c>
      <c r="J73" s="62">
        <v>521146</v>
      </c>
      <c r="K73" s="62">
        <v>14460</v>
      </c>
      <c r="L73" s="62">
        <v>0</v>
      </c>
      <c r="M73" s="62">
        <v>596023</v>
      </c>
      <c r="N73" s="62">
        <v>3158</v>
      </c>
      <c r="O73" s="67">
        <v>0</v>
      </c>
    </row>
    <row r="74" spans="1:15" x14ac:dyDescent="0.55000000000000004">
      <c r="A74" s="110">
        <v>44370</v>
      </c>
      <c r="B74" s="105" t="str">
        <f t="shared" si="3"/>
        <v>(水)</v>
      </c>
      <c r="C74" s="62">
        <f t="shared" si="2"/>
        <v>1311112</v>
      </c>
      <c r="D74" s="62">
        <v>612852</v>
      </c>
      <c r="E74" s="62">
        <v>78148</v>
      </c>
      <c r="F74" s="62">
        <v>0</v>
      </c>
      <c r="G74" s="62">
        <v>616735</v>
      </c>
      <c r="H74" s="62">
        <v>3377</v>
      </c>
      <c r="I74" s="62">
        <v>0</v>
      </c>
      <c r="J74" s="62">
        <v>542172</v>
      </c>
      <c r="K74" s="62">
        <v>15095</v>
      </c>
      <c r="L74" s="62">
        <v>0</v>
      </c>
      <c r="M74" s="62">
        <v>594398</v>
      </c>
      <c r="N74" s="62">
        <v>3183</v>
      </c>
      <c r="O74" s="67">
        <v>0</v>
      </c>
    </row>
    <row r="75" spans="1:15" x14ac:dyDescent="0.55000000000000004">
      <c r="A75" s="110">
        <v>44369</v>
      </c>
      <c r="B75" s="105" t="str">
        <f t="shared" si="3"/>
        <v>(火)</v>
      </c>
      <c r="C75" s="62">
        <f t="shared" si="2"/>
        <v>1284189</v>
      </c>
      <c r="D75" s="62">
        <v>610129</v>
      </c>
      <c r="E75" s="62">
        <v>73613</v>
      </c>
      <c r="F75" s="62">
        <v>0</v>
      </c>
      <c r="G75" s="62">
        <v>597722</v>
      </c>
      <c r="H75" s="62">
        <v>2725</v>
      </c>
      <c r="I75" s="62">
        <v>0</v>
      </c>
      <c r="J75" s="62">
        <v>546167</v>
      </c>
      <c r="K75" s="62">
        <v>18735</v>
      </c>
      <c r="L75" s="62">
        <v>0</v>
      </c>
      <c r="M75" s="62">
        <v>576896</v>
      </c>
      <c r="N75" s="62">
        <v>2585</v>
      </c>
      <c r="O75" s="67">
        <v>0</v>
      </c>
    </row>
    <row r="76" spans="1:15" x14ac:dyDescent="0.55000000000000004">
      <c r="A76" s="110">
        <v>44368</v>
      </c>
      <c r="B76" s="105" t="str">
        <f t="shared" si="3"/>
        <v>(月)</v>
      </c>
      <c r="C76" s="62">
        <f t="shared" si="2"/>
        <v>1156044</v>
      </c>
      <c r="D76" s="62">
        <v>590166</v>
      </c>
      <c r="E76" s="62">
        <v>67792</v>
      </c>
      <c r="F76" s="62">
        <v>0</v>
      </c>
      <c r="G76" s="62">
        <v>494858</v>
      </c>
      <c r="H76" s="62">
        <v>3228</v>
      </c>
      <c r="I76" s="62">
        <v>0</v>
      </c>
      <c r="J76" s="62">
        <v>536225</v>
      </c>
      <c r="K76" s="62">
        <v>18696</v>
      </c>
      <c r="L76" s="62">
        <v>0</v>
      </c>
      <c r="M76" s="62">
        <v>478764</v>
      </c>
      <c r="N76" s="62">
        <v>3111</v>
      </c>
      <c r="O76" s="67">
        <v>0</v>
      </c>
    </row>
    <row r="77" spans="1:15" x14ac:dyDescent="0.55000000000000004">
      <c r="A77" s="110">
        <v>44367</v>
      </c>
      <c r="B77" s="105" t="str">
        <f t="shared" si="3"/>
        <v>(日)</v>
      </c>
      <c r="C77" s="62">
        <f t="shared" si="2"/>
        <v>1085591</v>
      </c>
      <c r="D77" s="62">
        <v>608557</v>
      </c>
      <c r="E77" s="62">
        <v>41129</v>
      </c>
      <c r="F77" s="62">
        <v>0</v>
      </c>
      <c r="G77" s="62">
        <v>435905</v>
      </c>
      <c r="H77" s="62">
        <v>0</v>
      </c>
      <c r="I77" s="62">
        <v>0</v>
      </c>
      <c r="J77" s="62">
        <v>546462</v>
      </c>
      <c r="K77" s="62">
        <v>23365</v>
      </c>
      <c r="L77" s="62">
        <v>0</v>
      </c>
      <c r="M77" s="62">
        <v>423091</v>
      </c>
      <c r="N77" s="62">
        <v>0</v>
      </c>
      <c r="O77" s="67">
        <v>0</v>
      </c>
    </row>
    <row r="78" spans="1:15" x14ac:dyDescent="0.55000000000000004">
      <c r="A78" s="110">
        <v>44366</v>
      </c>
      <c r="B78" s="105" t="str">
        <f t="shared" si="3"/>
        <v>(土)</v>
      </c>
      <c r="C78" s="62">
        <f t="shared" ref="C78:C141" si="4">SUM(D78:I78)</f>
        <v>1085326</v>
      </c>
      <c r="D78" s="62">
        <v>611123</v>
      </c>
      <c r="E78" s="62">
        <v>37499</v>
      </c>
      <c r="F78" s="62">
        <v>0</v>
      </c>
      <c r="G78" s="62">
        <v>436704</v>
      </c>
      <c r="H78" s="62">
        <v>0</v>
      </c>
      <c r="I78" s="62">
        <v>0</v>
      </c>
      <c r="J78" s="62">
        <v>552718</v>
      </c>
      <c r="K78" s="62">
        <v>24621</v>
      </c>
      <c r="L78" s="62">
        <v>0</v>
      </c>
      <c r="M78" s="62">
        <v>420556</v>
      </c>
      <c r="N78" s="62">
        <v>0</v>
      </c>
      <c r="O78" s="67">
        <v>0</v>
      </c>
    </row>
    <row r="79" spans="1:15" x14ac:dyDescent="0.55000000000000004">
      <c r="A79" s="110">
        <v>44365</v>
      </c>
      <c r="B79" s="105" t="str">
        <f t="shared" si="3"/>
        <v>(金)</v>
      </c>
      <c r="C79" s="62">
        <f t="shared" si="4"/>
        <v>1097571</v>
      </c>
      <c r="D79" s="62">
        <v>578254</v>
      </c>
      <c r="E79" s="62">
        <v>30142</v>
      </c>
      <c r="F79" s="62">
        <v>0</v>
      </c>
      <c r="G79" s="62">
        <v>489175</v>
      </c>
      <c r="H79" s="62">
        <v>0</v>
      </c>
      <c r="I79" s="62">
        <v>0</v>
      </c>
      <c r="J79" s="62">
        <v>529975</v>
      </c>
      <c r="K79" s="62">
        <v>19878</v>
      </c>
      <c r="L79" s="62">
        <v>0</v>
      </c>
      <c r="M79" s="62">
        <v>468488</v>
      </c>
      <c r="N79" s="62">
        <v>0</v>
      </c>
      <c r="O79" s="67">
        <v>0</v>
      </c>
    </row>
    <row r="80" spans="1:15" x14ac:dyDescent="0.55000000000000004">
      <c r="A80" s="110">
        <v>44364</v>
      </c>
      <c r="B80" s="105" t="str">
        <f t="shared" si="3"/>
        <v>(木)</v>
      </c>
      <c r="C80" s="62">
        <f t="shared" si="4"/>
        <v>1139879</v>
      </c>
      <c r="D80" s="62">
        <v>594913</v>
      </c>
      <c r="E80" s="62">
        <v>32536</v>
      </c>
      <c r="F80" s="62">
        <v>0</v>
      </c>
      <c r="G80" s="62">
        <v>512430</v>
      </c>
      <c r="H80" s="62">
        <v>0</v>
      </c>
      <c r="I80" s="62">
        <v>0</v>
      </c>
      <c r="J80" s="62">
        <v>553152</v>
      </c>
      <c r="K80" s="62">
        <v>24252</v>
      </c>
      <c r="L80" s="62">
        <v>0</v>
      </c>
      <c r="M80" s="62">
        <v>492534</v>
      </c>
      <c r="N80" s="62">
        <v>0</v>
      </c>
      <c r="O80" s="67">
        <v>0</v>
      </c>
    </row>
    <row r="81" spans="1:15" x14ac:dyDescent="0.55000000000000004">
      <c r="A81" s="110">
        <v>44363</v>
      </c>
      <c r="B81" s="105" t="str">
        <f t="shared" si="3"/>
        <v>(水)</v>
      </c>
      <c r="C81" s="62">
        <f t="shared" si="4"/>
        <v>1146659</v>
      </c>
      <c r="D81" s="62">
        <v>589585</v>
      </c>
      <c r="E81" s="62">
        <v>32069</v>
      </c>
      <c r="F81" s="62">
        <v>0</v>
      </c>
      <c r="G81" s="62">
        <v>525005</v>
      </c>
      <c r="H81" s="62">
        <v>0</v>
      </c>
      <c r="I81" s="62">
        <v>0</v>
      </c>
      <c r="J81" s="62">
        <v>551205</v>
      </c>
      <c r="K81" s="62">
        <v>25844</v>
      </c>
      <c r="L81" s="62">
        <v>0</v>
      </c>
      <c r="M81" s="62">
        <v>504228</v>
      </c>
      <c r="N81" s="62">
        <v>0</v>
      </c>
      <c r="O81" s="67">
        <v>0</v>
      </c>
    </row>
    <row r="82" spans="1:15" x14ac:dyDescent="0.55000000000000004">
      <c r="A82" s="110">
        <v>44362</v>
      </c>
      <c r="B82" s="105" t="str">
        <f t="shared" si="3"/>
        <v>(火)</v>
      </c>
      <c r="C82" s="62">
        <f t="shared" si="4"/>
        <v>1115225</v>
      </c>
      <c r="D82" s="68">
        <v>610260</v>
      </c>
      <c r="E82" s="68">
        <v>31298</v>
      </c>
      <c r="F82" s="68">
        <v>0</v>
      </c>
      <c r="G82" s="68">
        <v>473667</v>
      </c>
      <c r="H82" s="62">
        <v>0</v>
      </c>
      <c r="I82" s="62">
        <v>0</v>
      </c>
      <c r="J82" s="68">
        <v>575055</v>
      </c>
      <c r="K82" s="68">
        <v>26234</v>
      </c>
      <c r="L82" s="68">
        <v>0</v>
      </c>
      <c r="M82" s="68">
        <v>454479</v>
      </c>
      <c r="N82" s="62">
        <v>0</v>
      </c>
      <c r="O82" s="67">
        <v>0</v>
      </c>
    </row>
    <row r="83" spans="1:15" x14ac:dyDescent="0.55000000000000004">
      <c r="A83" s="110">
        <v>44361</v>
      </c>
      <c r="B83" s="105" t="str">
        <f t="shared" si="3"/>
        <v>(月)</v>
      </c>
      <c r="C83" s="62">
        <f t="shared" si="4"/>
        <v>1003570</v>
      </c>
      <c r="D83" s="68">
        <v>563698</v>
      </c>
      <c r="E83" s="68">
        <v>31046</v>
      </c>
      <c r="F83" s="68">
        <v>0</v>
      </c>
      <c r="G83" s="68">
        <v>408826</v>
      </c>
      <c r="H83" s="62">
        <v>0</v>
      </c>
      <c r="I83" s="62">
        <v>0</v>
      </c>
      <c r="J83" s="68">
        <v>533728</v>
      </c>
      <c r="K83" s="68">
        <v>27118</v>
      </c>
      <c r="L83" s="68">
        <v>0</v>
      </c>
      <c r="M83" s="68">
        <v>393385</v>
      </c>
      <c r="N83" s="62">
        <v>0</v>
      </c>
      <c r="O83" s="67">
        <v>0</v>
      </c>
    </row>
    <row r="84" spans="1:15" x14ac:dyDescent="0.55000000000000004">
      <c r="A84" s="110">
        <v>44360</v>
      </c>
      <c r="B84" s="105" t="str">
        <f t="shared" si="3"/>
        <v>(日)</v>
      </c>
      <c r="C84" s="62">
        <f t="shared" si="4"/>
        <v>911531</v>
      </c>
      <c r="D84" s="68">
        <v>562329</v>
      </c>
      <c r="E84" s="68">
        <v>34293</v>
      </c>
      <c r="F84" s="68">
        <v>0</v>
      </c>
      <c r="G84" s="68">
        <v>314909</v>
      </c>
      <c r="H84" s="62">
        <v>0</v>
      </c>
      <c r="I84" s="62">
        <v>0</v>
      </c>
      <c r="J84" s="68">
        <v>528493</v>
      </c>
      <c r="K84" s="68">
        <v>30693</v>
      </c>
      <c r="L84" s="68">
        <v>0</v>
      </c>
      <c r="M84" s="68">
        <v>304317</v>
      </c>
      <c r="N84" s="62">
        <v>0</v>
      </c>
      <c r="O84" s="67">
        <v>0</v>
      </c>
    </row>
    <row r="85" spans="1:15" x14ac:dyDescent="0.55000000000000004">
      <c r="A85" s="110">
        <v>44359</v>
      </c>
      <c r="B85" s="105" t="str">
        <f t="shared" si="3"/>
        <v>(土)</v>
      </c>
      <c r="C85" s="62">
        <f t="shared" si="4"/>
        <v>923753</v>
      </c>
      <c r="D85" s="68">
        <v>619016</v>
      </c>
      <c r="E85" s="68">
        <v>33362</v>
      </c>
      <c r="F85" s="68">
        <v>0</v>
      </c>
      <c r="G85" s="68">
        <v>271375</v>
      </c>
      <c r="H85" s="62">
        <v>0</v>
      </c>
      <c r="I85" s="62">
        <v>0</v>
      </c>
      <c r="J85" s="68">
        <v>585735</v>
      </c>
      <c r="K85" s="68">
        <v>30524</v>
      </c>
      <c r="L85" s="68">
        <v>0</v>
      </c>
      <c r="M85" s="68">
        <v>258491</v>
      </c>
      <c r="N85" s="62">
        <v>0</v>
      </c>
      <c r="O85" s="67">
        <v>0</v>
      </c>
    </row>
    <row r="86" spans="1:15" x14ac:dyDescent="0.55000000000000004">
      <c r="A86" s="110">
        <v>44358</v>
      </c>
      <c r="B86" s="105" t="str">
        <f t="shared" si="3"/>
        <v>(金)</v>
      </c>
      <c r="C86" s="62">
        <f t="shared" si="4"/>
        <v>949476</v>
      </c>
      <c r="D86" s="68">
        <v>659213</v>
      </c>
      <c r="E86" s="68">
        <v>29601</v>
      </c>
      <c r="F86" s="68">
        <v>0</v>
      </c>
      <c r="G86" s="68">
        <v>260662</v>
      </c>
      <c r="H86" s="62">
        <v>0</v>
      </c>
      <c r="I86" s="62">
        <v>0</v>
      </c>
      <c r="J86" s="68">
        <v>625739</v>
      </c>
      <c r="K86" s="68">
        <v>26945</v>
      </c>
      <c r="L86" s="68">
        <v>0</v>
      </c>
      <c r="M86" s="68">
        <v>243700</v>
      </c>
      <c r="N86" s="62">
        <v>0</v>
      </c>
      <c r="O86" s="67">
        <v>0</v>
      </c>
    </row>
    <row r="87" spans="1:15" x14ac:dyDescent="0.55000000000000004">
      <c r="A87" s="110">
        <v>44357</v>
      </c>
      <c r="B87" s="105" t="str">
        <f t="shared" si="3"/>
        <v>(木)</v>
      </c>
      <c r="C87" s="62">
        <f t="shared" si="4"/>
        <v>979527</v>
      </c>
      <c r="D87" s="68">
        <v>654102</v>
      </c>
      <c r="E87" s="68">
        <v>29423</v>
      </c>
      <c r="F87" s="68">
        <v>0</v>
      </c>
      <c r="G87" s="68">
        <v>296002</v>
      </c>
      <c r="H87" s="62">
        <v>0</v>
      </c>
      <c r="I87" s="62">
        <v>0</v>
      </c>
      <c r="J87" s="68">
        <v>624217</v>
      </c>
      <c r="K87" s="68">
        <v>26883</v>
      </c>
      <c r="L87" s="68">
        <v>0</v>
      </c>
      <c r="M87" s="68">
        <v>278430</v>
      </c>
      <c r="N87" s="62">
        <v>0</v>
      </c>
      <c r="O87" s="67">
        <v>0</v>
      </c>
    </row>
    <row r="88" spans="1:15" x14ac:dyDescent="0.55000000000000004">
      <c r="A88" s="110">
        <v>44356</v>
      </c>
      <c r="B88" s="105" t="str">
        <f t="shared" si="3"/>
        <v>(水)</v>
      </c>
      <c r="C88" s="62">
        <f t="shared" si="4"/>
        <v>977738</v>
      </c>
      <c r="D88" s="68">
        <v>669736</v>
      </c>
      <c r="E88" s="68">
        <v>27473</v>
      </c>
      <c r="F88" s="68">
        <v>0</v>
      </c>
      <c r="G88" s="68">
        <v>280529</v>
      </c>
      <c r="H88" s="62">
        <v>0</v>
      </c>
      <c r="I88" s="62">
        <v>0</v>
      </c>
      <c r="J88" s="68">
        <v>640001</v>
      </c>
      <c r="K88" s="68">
        <v>25444</v>
      </c>
      <c r="L88" s="68">
        <v>0</v>
      </c>
      <c r="M88" s="68">
        <v>264208</v>
      </c>
      <c r="N88" s="62">
        <v>0</v>
      </c>
      <c r="O88" s="67">
        <v>0</v>
      </c>
    </row>
    <row r="89" spans="1:15" x14ac:dyDescent="0.55000000000000004">
      <c r="A89" s="110">
        <v>44355</v>
      </c>
      <c r="B89" s="105" t="str">
        <f t="shared" si="3"/>
        <v>(火)</v>
      </c>
      <c r="C89" s="62">
        <f t="shared" si="4"/>
        <v>941304</v>
      </c>
      <c r="D89" s="68">
        <v>685036</v>
      </c>
      <c r="E89" s="68">
        <v>29202</v>
      </c>
      <c r="F89" s="68">
        <v>0</v>
      </c>
      <c r="G89" s="68">
        <v>227066</v>
      </c>
      <c r="H89" s="62">
        <v>0</v>
      </c>
      <c r="I89" s="62">
        <v>0</v>
      </c>
      <c r="J89" s="68">
        <v>657176</v>
      </c>
      <c r="K89" s="68">
        <v>27553</v>
      </c>
      <c r="L89" s="68">
        <v>0</v>
      </c>
      <c r="M89" s="68">
        <v>212975</v>
      </c>
      <c r="N89" s="62">
        <v>0</v>
      </c>
      <c r="O89" s="67">
        <v>0</v>
      </c>
    </row>
    <row r="90" spans="1:15" x14ac:dyDescent="0.55000000000000004">
      <c r="A90" s="110">
        <v>44354</v>
      </c>
      <c r="B90" s="105" t="str">
        <f t="shared" si="3"/>
        <v>(月)</v>
      </c>
      <c r="C90" s="62">
        <f t="shared" si="4"/>
        <v>844526</v>
      </c>
      <c r="D90" s="68">
        <v>629198</v>
      </c>
      <c r="E90" s="68">
        <v>29050</v>
      </c>
      <c r="F90" s="68">
        <v>0</v>
      </c>
      <c r="G90" s="68">
        <v>186278</v>
      </c>
      <c r="H90" s="62">
        <v>0</v>
      </c>
      <c r="I90" s="62">
        <v>0</v>
      </c>
      <c r="J90" s="68">
        <v>605857</v>
      </c>
      <c r="K90" s="68">
        <v>27309</v>
      </c>
      <c r="L90" s="68">
        <v>0</v>
      </c>
      <c r="M90" s="68">
        <v>174914</v>
      </c>
      <c r="N90" s="62">
        <v>0</v>
      </c>
      <c r="O90" s="67">
        <v>0</v>
      </c>
    </row>
    <row r="91" spans="1:15" x14ac:dyDescent="0.55000000000000004">
      <c r="A91" s="65">
        <v>44353</v>
      </c>
      <c r="B91" s="105" t="str">
        <f t="shared" si="3"/>
        <v>(日)</v>
      </c>
      <c r="C91" s="62">
        <f t="shared" si="4"/>
        <v>738787</v>
      </c>
      <c r="D91" s="68">
        <v>537862</v>
      </c>
      <c r="E91" s="68">
        <v>22828</v>
      </c>
      <c r="F91" s="68">
        <v>0</v>
      </c>
      <c r="G91" s="68">
        <v>178097</v>
      </c>
      <c r="H91" s="62">
        <v>0</v>
      </c>
      <c r="I91" s="62">
        <v>0</v>
      </c>
      <c r="J91" s="68">
        <v>516550</v>
      </c>
      <c r="K91" s="68">
        <v>21608</v>
      </c>
      <c r="L91" s="68">
        <v>0</v>
      </c>
      <c r="M91" s="68">
        <v>172543</v>
      </c>
      <c r="N91" s="62">
        <v>0</v>
      </c>
      <c r="O91" s="67">
        <v>0</v>
      </c>
    </row>
    <row r="92" spans="1:15" x14ac:dyDescent="0.55000000000000004">
      <c r="A92" s="65">
        <v>44352</v>
      </c>
      <c r="B92" s="105" t="str">
        <f t="shared" si="3"/>
        <v>(土)</v>
      </c>
      <c r="C92" s="62">
        <f t="shared" si="4"/>
        <v>737490</v>
      </c>
      <c r="D92" s="68">
        <v>592333</v>
      </c>
      <c r="E92" s="68">
        <v>20375</v>
      </c>
      <c r="F92" s="68">
        <v>0</v>
      </c>
      <c r="G92" s="68">
        <v>124782</v>
      </c>
      <c r="H92" s="62">
        <v>0</v>
      </c>
      <c r="I92" s="62">
        <v>0</v>
      </c>
      <c r="J92" s="68">
        <v>568687</v>
      </c>
      <c r="K92" s="68">
        <v>18990</v>
      </c>
      <c r="L92" s="68">
        <v>0</v>
      </c>
      <c r="M92" s="68">
        <v>116451</v>
      </c>
      <c r="N92" s="62">
        <v>0</v>
      </c>
      <c r="O92" s="67">
        <v>0</v>
      </c>
    </row>
    <row r="93" spans="1:15" x14ac:dyDescent="0.55000000000000004">
      <c r="A93" s="65">
        <v>44351</v>
      </c>
      <c r="B93" s="105" t="str">
        <f t="shared" si="3"/>
        <v>(金)</v>
      </c>
      <c r="C93" s="62">
        <f t="shared" si="4"/>
        <v>763572</v>
      </c>
      <c r="D93" s="68">
        <v>626864</v>
      </c>
      <c r="E93" s="68">
        <v>20207</v>
      </c>
      <c r="F93" s="68">
        <v>0</v>
      </c>
      <c r="G93" s="68">
        <v>116501</v>
      </c>
      <c r="H93" s="62">
        <v>0</v>
      </c>
      <c r="I93" s="62">
        <v>0</v>
      </c>
      <c r="J93" s="68">
        <v>600933</v>
      </c>
      <c r="K93" s="68">
        <v>18926</v>
      </c>
      <c r="L93" s="68">
        <v>0</v>
      </c>
      <c r="M93" s="68">
        <v>103551</v>
      </c>
      <c r="N93" s="62">
        <v>0</v>
      </c>
      <c r="O93" s="67">
        <v>0</v>
      </c>
    </row>
    <row r="94" spans="1:15" x14ac:dyDescent="0.55000000000000004">
      <c r="A94" s="65">
        <v>44350</v>
      </c>
      <c r="B94" s="105" t="str">
        <f>"(" &amp; TEXT(A94,"aaa") &amp; ")"</f>
        <v>(木)</v>
      </c>
      <c r="C94" s="62">
        <f t="shared" si="4"/>
        <v>800975</v>
      </c>
      <c r="D94" s="68">
        <v>644219</v>
      </c>
      <c r="E94" s="68">
        <v>19984</v>
      </c>
      <c r="F94" s="68">
        <v>0</v>
      </c>
      <c r="G94" s="68">
        <v>136772</v>
      </c>
      <c r="H94" s="62">
        <v>0</v>
      </c>
      <c r="I94" s="62">
        <v>0</v>
      </c>
      <c r="J94" s="68">
        <v>618450</v>
      </c>
      <c r="K94" s="68">
        <v>18899</v>
      </c>
      <c r="L94" s="68">
        <v>0</v>
      </c>
      <c r="M94" s="68">
        <v>124195</v>
      </c>
      <c r="N94" s="62">
        <v>0</v>
      </c>
      <c r="O94" s="67">
        <v>0</v>
      </c>
    </row>
    <row r="95" spans="1:15" x14ac:dyDescent="0.55000000000000004">
      <c r="A95" s="65">
        <v>44349</v>
      </c>
      <c r="B95" s="105" t="str">
        <f t="shared" ref="B95:B146" si="5">"(" &amp; TEXT(A95,"aaa") &amp; ")"</f>
        <v>(水)</v>
      </c>
      <c r="C95" s="62">
        <f t="shared" si="4"/>
        <v>799097</v>
      </c>
      <c r="D95" s="68">
        <v>640857</v>
      </c>
      <c r="E95" s="68">
        <v>19631</v>
      </c>
      <c r="F95" s="68">
        <v>0</v>
      </c>
      <c r="G95" s="68">
        <v>138609</v>
      </c>
      <c r="H95" s="62">
        <v>0</v>
      </c>
      <c r="I95" s="62">
        <v>0</v>
      </c>
      <c r="J95" s="68">
        <v>616674</v>
      </c>
      <c r="K95" s="68">
        <v>18547</v>
      </c>
      <c r="L95" s="68">
        <v>0</v>
      </c>
      <c r="M95" s="68">
        <v>126051</v>
      </c>
      <c r="N95" s="62">
        <v>0</v>
      </c>
      <c r="O95" s="67">
        <v>0</v>
      </c>
    </row>
    <row r="96" spans="1:15" x14ac:dyDescent="0.55000000000000004">
      <c r="A96" s="65">
        <v>44348</v>
      </c>
      <c r="B96" s="105" t="str">
        <f t="shared" si="5"/>
        <v>(火)</v>
      </c>
      <c r="C96" s="62">
        <f t="shared" si="4"/>
        <v>752170</v>
      </c>
      <c r="D96" s="68">
        <v>621116</v>
      </c>
      <c r="E96" s="68">
        <v>19176</v>
      </c>
      <c r="F96" s="68">
        <v>0</v>
      </c>
      <c r="G96" s="68">
        <v>111878</v>
      </c>
      <c r="H96" s="62">
        <v>0</v>
      </c>
      <c r="I96" s="62">
        <v>0</v>
      </c>
      <c r="J96" s="68">
        <v>598375</v>
      </c>
      <c r="K96" s="68">
        <v>18185</v>
      </c>
      <c r="L96" s="68">
        <v>0</v>
      </c>
      <c r="M96" s="68">
        <v>99604</v>
      </c>
      <c r="N96" s="62">
        <v>0</v>
      </c>
      <c r="O96" s="67">
        <v>0</v>
      </c>
    </row>
    <row r="97" spans="1:15" x14ac:dyDescent="0.55000000000000004">
      <c r="A97" s="65">
        <v>44347</v>
      </c>
      <c r="B97" s="105" t="str">
        <f t="shared" si="5"/>
        <v>(月)</v>
      </c>
      <c r="C97" s="62">
        <f t="shared" si="4"/>
        <v>627311</v>
      </c>
      <c r="D97" s="68">
        <v>514321</v>
      </c>
      <c r="E97" s="68">
        <v>18346</v>
      </c>
      <c r="F97" s="68">
        <v>0</v>
      </c>
      <c r="G97" s="68">
        <v>94644</v>
      </c>
      <c r="H97" s="62">
        <v>0</v>
      </c>
      <c r="I97" s="62">
        <v>0</v>
      </c>
      <c r="J97" s="68">
        <v>492938</v>
      </c>
      <c r="K97" s="68">
        <v>17237</v>
      </c>
      <c r="L97" s="68">
        <v>0</v>
      </c>
      <c r="M97" s="68">
        <v>77771</v>
      </c>
      <c r="N97" s="62">
        <v>0</v>
      </c>
      <c r="O97" s="67">
        <v>0</v>
      </c>
    </row>
    <row r="98" spans="1:15" x14ac:dyDescent="0.55000000000000004">
      <c r="A98" s="65">
        <v>44346</v>
      </c>
      <c r="B98" s="105" t="str">
        <f t="shared" si="5"/>
        <v>(日)</v>
      </c>
      <c r="C98" s="62">
        <f t="shared" si="4"/>
        <v>526688</v>
      </c>
      <c r="D98" s="68">
        <v>445639</v>
      </c>
      <c r="E98" s="68">
        <v>15915</v>
      </c>
      <c r="F98" s="68">
        <v>0</v>
      </c>
      <c r="G98" s="68">
        <v>65134</v>
      </c>
      <c r="H98" s="62">
        <v>0</v>
      </c>
      <c r="I98" s="62">
        <v>0</v>
      </c>
      <c r="J98" s="68">
        <v>430019</v>
      </c>
      <c r="K98" s="68">
        <v>15117</v>
      </c>
      <c r="L98" s="68">
        <v>0</v>
      </c>
      <c r="M98" s="68">
        <v>59046</v>
      </c>
      <c r="N98" s="62">
        <v>0</v>
      </c>
      <c r="O98" s="67">
        <v>0</v>
      </c>
    </row>
    <row r="99" spans="1:15" x14ac:dyDescent="0.55000000000000004">
      <c r="A99" s="65">
        <v>44345</v>
      </c>
      <c r="B99" s="105" t="str">
        <f t="shared" si="5"/>
        <v>(土)</v>
      </c>
      <c r="C99" s="62">
        <f t="shared" si="4"/>
        <v>530820</v>
      </c>
      <c r="D99" s="68">
        <v>456879</v>
      </c>
      <c r="E99" s="68">
        <v>15527</v>
      </c>
      <c r="F99" s="68">
        <v>0</v>
      </c>
      <c r="G99" s="68">
        <v>58414</v>
      </c>
      <c r="H99" s="62">
        <v>0</v>
      </c>
      <c r="I99" s="62">
        <v>0</v>
      </c>
      <c r="J99" s="68">
        <v>435707</v>
      </c>
      <c r="K99" s="68">
        <v>14696</v>
      </c>
      <c r="L99" s="68">
        <v>0</v>
      </c>
      <c r="M99" s="68">
        <v>47083</v>
      </c>
      <c r="N99" s="62">
        <v>0</v>
      </c>
      <c r="O99" s="67">
        <v>0</v>
      </c>
    </row>
    <row r="100" spans="1:15" x14ac:dyDescent="0.55000000000000004">
      <c r="A100" s="65">
        <v>44344</v>
      </c>
      <c r="B100" s="105" t="str">
        <f t="shared" si="5"/>
        <v>(金)</v>
      </c>
      <c r="C100" s="62">
        <f t="shared" si="4"/>
        <v>573531</v>
      </c>
      <c r="D100" s="68">
        <v>513364</v>
      </c>
      <c r="E100" s="68">
        <v>14254</v>
      </c>
      <c r="F100" s="68">
        <v>0</v>
      </c>
      <c r="G100" s="68">
        <v>45913</v>
      </c>
      <c r="H100" s="62">
        <v>0</v>
      </c>
      <c r="I100" s="62">
        <v>0</v>
      </c>
      <c r="J100" s="68">
        <v>485912</v>
      </c>
      <c r="K100" s="68">
        <v>13514</v>
      </c>
      <c r="L100" s="68">
        <v>0</v>
      </c>
      <c r="M100" s="68">
        <v>29894</v>
      </c>
      <c r="N100" s="62">
        <v>0</v>
      </c>
      <c r="O100" s="67">
        <v>0</v>
      </c>
    </row>
    <row r="101" spans="1:15" x14ac:dyDescent="0.55000000000000004">
      <c r="A101" s="65">
        <v>44343</v>
      </c>
      <c r="B101" s="105" t="str">
        <f t="shared" si="5"/>
        <v>(木)</v>
      </c>
      <c r="C101" s="62">
        <f t="shared" si="4"/>
        <v>596869</v>
      </c>
      <c r="D101" s="68">
        <v>539772</v>
      </c>
      <c r="E101" s="68">
        <v>12404</v>
      </c>
      <c r="F101" s="68">
        <v>0</v>
      </c>
      <c r="G101" s="68">
        <v>44693</v>
      </c>
      <c r="H101" s="62">
        <v>0</v>
      </c>
      <c r="I101" s="62">
        <v>0</v>
      </c>
      <c r="J101" s="68">
        <v>511493</v>
      </c>
      <c r="K101" s="68">
        <v>11809</v>
      </c>
      <c r="L101" s="68">
        <v>0</v>
      </c>
      <c r="M101" s="68">
        <v>32089</v>
      </c>
      <c r="N101" s="62">
        <v>0</v>
      </c>
      <c r="O101" s="67">
        <v>0</v>
      </c>
    </row>
    <row r="102" spans="1:15" x14ac:dyDescent="0.55000000000000004">
      <c r="A102" s="65">
        <v>44342</v>
      </c>
      <c r="B102" s="105" t="str">
        <f t="shared" si="5"/>
        <v>(水)</v>
      </c>
      <c r="C102" s="62">
        <f t="shared" si="4"/>
        <v>584245</v>
      </c>
      <c r="D102" s="68">
        <v>560625</v>
      </c>
      <c r="E102" s="68">
        <v>11479</v>
      </c>
      <c r="F102" s="68">
        <v>0</v>
      </c>
      <c r="G102" s="68">
        <v>12141</v>
      </c>
      <c r="H102" s="62">
        <v>0</v>
      </c>
      <c r="I102" s="62">
        <v>0</v>
      </c>
      <c r="J102" s="68">
        <v>529656</v>
      </c>
      <c r="K102" s="68">
        <v>10817</v>
      </c>
      <c r="L102" s="68">
        <v>0</v>
      </c>
      <c r="M102" s="68">
        <v>9059</v>
      </c>
      <c r="N102" s="62">
        <v>0</v>
      </c>
      <c r="O102" s="67">
        <v>0</v>
      </c>
    </row>
    <row r="103" spans="1:15" x14ac:dyDescent="0.55000000000000004">
      <c r="A103" s="65">
        <v>44341</v>
      </c>
      <c r="B103" s="105" t="str">
        <f t="shared" si="5"/>
        <v>(火)</v>
      </c>
      <c r="C103" s="62">
        <f t="shared" si="4"/>
        <v>526723</v>
      </c>
      <c r="D103" s="68">
        <v>505941</v>
      </c>
      <c r="E103" s="68">
        <v>9776</v>
      </c>
      <c r="F103" s="68">
        <v>0</v>
      </c>
      <c r="G103" s="68">
        <v>11006</v>
      </c>
      <c r="H103" s="62">
        <v>0</v>
      </c>
      <c r="I103" s="62">
        <v>0</v>
      </c>
      <c r="J103" s="68">
        <v>478363</v>
      </c>
      <c r="K103" s="68">
        <v>9324</v>
      </c>
      <c r="L103" s="68">
        <v>0</v>
      </c>
      <c r="M103" s="68">
        <v>7726</v>
      </c>
      <c r="N103" s="62">
        <v>0</v>
      </c>
      <c r="O103" s="67">
        <v>0</v>
      </c>
    </row>
    <row r="104" spans="1:15" x14ac:dyDescent="0.55000000000000004">
      <c r="A104" s="65">
        <v>44340</v>
      </c>
      <c r="B104" s="105" t="str">
        <f t="shared" si="5"/>
        <v>(月)</v>
      </c>
      <c r="C104" s="62">
        <f t="shared" si="4"/>
        <v>456836</v>
      </c>
      <c r="D104" s="68">
        <v>436653</v>
      </c>
      <c r="E104" s="68">
        <v>9825</v>
      </c>
      <c r="F104" s="68">
        <v>0</v>
      </c>
      <c r="G104" s="68">
        <v>10358</v>
      </c>
      <c r="H104" s="62">
        <v>0</v>
      </c>
      <c r="I104" s="62">
        <v>0</v>
      </c>
      <c r="J104" s="68">
        <v>414583</v>
      </c>
      <c r="K104" s="68">
        <v>9342</v>
      </c>
      <c r="L104" s="68">
        <v>0</v>
      </c>
      <c r="M104" s="68">
        <v>7023</v>
      </c>
      <c r="N104" s="62">
        <v>0</v>
      </c>
      <c r="O104" s="67">
        <v>0</v>
      </c>
    </row>
    <row r="105" spans="1:15" x14ac:dyDescent="0.55000000000000004">
      <c r="A105" s="65">
        <v>44339</v>
      </c>
      <c r="B105" s="105" t="str">
        <f t="shared" si="5"/>
        <v>(日)</v>
      </c>
      <c r="C105" s="62">
        <f t="shared" si="4"/>
        <v>350524</v>
      </c>
      <c r="D105" s="68">
        <v>325495</v>
      </c>
      <c r="E105" s="68">
        <v>0</v>
      </c>
      <c r="F105" s="68">
        <v>0</v>
      </c>
      <c r="G105" s="68">
        <v>25029</v>
      </c>
      <c r="H105" s="62">
        <v>0</v>
      </c>
      <c r="I105" s="62">
        <v>0</v>
      </c>
      <c r="J105" s="68">
        <v>312891</v>
      </c>
      <c r="K105" s="68">
        <v>0</v>
      </c>
      <c r="L105" s="68">
        <v>0</v>
      </c>
      <c r="M105" s="68">
        <v>20642</v>
      </c>
      <c r="N105" s="62">
        <v>0</v>
      </c>
      <c r="O105" s="67">
        <v>0</v>
      </c>
    </row>
    <row r="106" spans="1:15" x14ac:dyDescent="0.55000000000000004">
      <c r="A106" s="65">
        <v>44338</v>
      </c>
      <c r="B106" s="105" t="str">
        <f t="shared" si="5"/>
        <v>(土)</v>
      </c>
      <c r="C106" s="62">
        <f t="shared" si="4"/>
        <v>325756</v>
      </c>
      <c r="D106" s="68">
        <v>284207</v>
      </c>
      <c r="E106" s="68">
        <v>0</v>
      </c>
      <c r="F106" s="68">
        <v>0</v>
      </c>
      <c r="G106" s="68">
        <v>41549</v>
      </c>
      <c r="H106" s="62">
        <v>0</v>
      </c>
      <c r="I106" s="62">
        <v>0</v>
      </c>
      <c r="J106" s="68">
        <v>267743</v>
      </c>
      <c r="K106" s="68">
        <v>0</v>
      </c>
      <c r="L106" s="68">
        <v>0</v>
      </c>
      <c r="M106" s="68">
        <v>22740</v>
      </c>
      <c r="N106" s="62">
        <v>0</v>
      </c>
      <c r="O106" s="67">
        <v>0</v>
      </c>
    </row>
    <row r="107" spans="1:15" x14ac:dyDescent="0.55000000000000004">
      <c r="A107" s="65">
        <v>44337</v>
      </c>
      <c r="B107" s="105" t="str">
        <f t="shared" si="5"/>
        <v>(金)</v>
      </c>
      <c r="C107" s="62">
        <f t="shared" si="4"/>
        <v>337914</v>
      </c>
      <c r="D107" s="68">
        <v>278843</v>
      </c>
      <c r="E107" s="68">
        <v>0</v>
      </c>
      <c r="F107" s="68">
        <v>0</v>
      </c>
      <c r="G107" s="68">
        <v>59071</v>
      </c>
      <c r="H107" s="62">
        <v>0</v>
      </c>
      <c r="I107" s="62">
        <v>0</v>
      </c>
      <c r="J107" s="68">
        <v>254017</v>
      </c>
      <c r="K107" s="68">
        <v>0</v>
      </c>
      <c r="L107" s="68">
        <v>0</v>
      </c>
      <c r="M107" s="68">
        <v>25330</v>
      </c>
      <c r="N107" s="62">
        <v>0</v>
      </c>
      <c r="O107" s="67">
        <v>0</v>
      </c>
    </row>
    <row r="108" spans="1:15" x14ac:dyDescent="0.55000000000000004">
      <c r="A108" s="65">
        <v>44336</v>
      </c>
      <c r="B108" s="105" t="str">
        <f t="shared" si="5"/>
        <v>(木)</v>
      </c>
      <c r="C108" s="62">
        <f t="shared" si="4"/>
        <v>346920</v>
      </c>
      <c r="D108" s="68">
        <v>320734</v>
      </c>
      <c r="E108" s="68">
        <v>0</v>
      </c>
      <c r="F108" s="68">
        <v>0</v>
      </c>
      <c r="G108" s="68">
        <v>26186</v>
      </c>
      <c r="H108" s="62">
        <v>0</v>
      </c>
      <c r="I108" s="62">
        <v>0</v>
      </c>
      <c r="J108" s="68">
        <v>293417</v>
      </c>
      <c r="K108" s="68">
        <v>0</v>
      </c>
      <c r="L108" s="68">
        <v>0</v>
      </c>
      <c r="M108" s="68">
        <v>14034</v>
      </c>
      <c r="N108" s="62">
        <v>0</v>
      </c>
      <c r="O108" s="67">
        <v>0</v>
      </c>
    </row>
    <row r="109" spans="1:15" x14ac:dyDescent="0.55000000000000004">
      <c r="A109" s="65">
        <v>44335</v>
      </c>
      <c r="B109" s="105" t="str">
        <f t="shared" si="5"/>
        <v>(水)</v>
      </c>
      <c r="C109" s="62">
        <f t="shared" si="4"/>
        <v>378171</v>
      </c>
      <c r="D109" s="68">
        <v>307326</v>
      </c>
      <c r="E109" s="68">
        <v>0</v>
      </c>
      <c r="F109" s="68">
        <v>0</v>
      </c>
      <c r="G109" s="68">
        <v>70845</v>
      </c>
      <c r="H109" s="62">
        <v>0</v>
      </c>
      <c r="I109" s="62">
        <v>0</v>
      </c>
      <c r="J109" s="68">
        <v>282178</v>
      </c>
      <c r="K109" s="68">
        <v>0</v>
      </c>
      <c r="L109" s="68">
        <v>0</v>
      </c>
      <c r="M109" s="68">
        <v>33867</v>
      </c>
      <c r="N109" s="62">
        <v>0</v>
      </c>
      <c r="O109" s="67">
        <v>0</v>
      </c>
    </row>
    <row r="110" spans="1:15" x14ac:dyDescent="0.55000000000000004">
      <c r="A110" s="65">
        <v>44334</v>
      </c>
      <c r="B110" s="105" t="str">
        <f t="shared" si="5"/>
        <v>(火)</v>
      </c>
      <c r="C110" s="62">
        <f t="shared" si="4"/>
        <v>320306</v>
      </c>
      <c r="D110" s="68">
        <v>253163</v>
      </c>
      <c r="E110" s="68">
        <v>0</v>
      </c>
      <c r="F110" s="68">
        <v>0</v>
      </c>
      <c r="G110" s="68">
        <v>67143</v>
      </c>
      <c r="H110" s="62">
        <v>0</v>
      </c>
      <c r="I110" s="62">
        <v>0</v>
      </c>
      <c r="J110" s="68">
        <v>231361</v>
      </c>
      <c r="K110" s="68">
        <v>0</v>
      </c>
      <c r="L110" s="68">
        <v>0</v>
      </c>
      <c r="M110" s="68">
        <v>35109</v>
      </c>
      <c r="N110" s="62">
        <v>0</v>
      </c>
      <c r="O110" s="67">
        <v>0</v>
      </c>
    </row>
    <row r="111" spans="1:15" x14ac:dyDescent="0.55000000000000004">
      <c r="A111" s="65">
        <v>44333</v>
      </c>
      <c r="B111" s="105" t="str">
        <f t="shared" si="5"/>
        <v>(月)</v>
      </c>
      <c r="C111" s="62">
        <f t="shared" si="4"/>
        <v>263398</v>
      </c>
      <c r="D111" s="68">
        <v>210209</v>
      </c>
      <c r="E111" s="68">
        <v>0</v>
      </c>
      <c r="F111" s="68">
        <v>0</v>
      </c>
      <c r="G111" s="68">
        <v>53189</v>
      </c>
      <c r="H111" s="62">
        <v>0</v>
      </c>
      <c r="I111" s="62">
        <v>0</v>
      </c>
      <c r="J111" s="68">
        <v>191946</v>
      </c>
      <c r="K111" s="68">
        <v>0</v>
      </c>
      <c r="L111" s="68">
        <v>0</v>
      </c>
      <c r="M111" s="68">
        <v>26499</v>
      </c>
      <c r="N111" s="62">
        <v>0</v>
      </c>
      <c r="O111" s="67">
        <v>0</v>
      </c>
    </row>
    <row r="112" spans="1:15" x14ac:dyDescent="0.55000000000000004">
      <c r="A112" s="65">
        <v>44332</v>
      </c>
      <c r="B112" s="105" t="str">
        <f t="shared" si="5"/>
        <v>(日)</v>
      </c>
      <c r="C112" s="62">
        <f t="shared" si="4"/>
        <v>207767</v>
      </c>
      <c r="D112" s="68">
        <v>186291</v>
      </c>
      <c r="E112" s="68">
        <v>0</v>
      </c>
      <c r="F112" s="68">
        <v>0</v>
      </c>
      <c r="G112" s="68">
        <v>21476</v>
      </c>
      <c r="H112" s="62">
        <v>0</v>
      </c>
      <c r="I112" s="62">
        <v>0</v>
      </c>
      <c r="J112" s="68">
        <v>178843</v>
      </c>
      <c r="K112" s="68">
        <v>0</v>
      </c>
      <c r="L112" s="68">
        <v>0</v>
      </c>
      <c r="M112" s="68">
        <v>14782</v>
      </c>
      <c r="N112" s="62">
        <v>0</v>
      </c>
      <c r="O112" s="67">
        <v>0</v>
      </c>
    </row>
    <row r="113" spans="1:15" x14ac:dyDescent="0.55000000000000004">
      <c r="A113" s="65">
        <v>44331</v>
      </c>
      <c r="B113" s="105" t="str">
        <f t="shared" si="5"/>
        <v>(土)</v>
      </c>
      <c r="C113" s="62">
        <f t="shared" si="4"/>
        <v>169651</v>
      </c>
      <c r="D113" s="68">
        <v>137092</v>
      </c>
      <c r="E113" s="68">
        <v>0</v>
      </c>
      <c r="F113" s="68">
        <v>0</v>
      </c>
      <c r="G113" s="68">
        <v>32559</v>
      </c>
      <c r="H113" s="62">
        <v>0</v>
      </c>
      <c r="I113" s="62">
        <v>0</v>
      </c>
      <c r="J113" s="68">
        <v>125497</v>
      </c>
      <c r="K113" s="68">
        <v>0</v>
      </c>
      <c r="L113" s="68">
        <v>0</v>
      </c>
      <c r="M113" s="68">
        <v>15697</v>
      </c>
      <c r="N113" s="62">
        <v>0</v>
      </c>
      <c r="O113" s="67">
        <v>0</v>
      </c>
    </row>
    <row r="114" spans="1:15" x14ac:dyDescent="0.55000000000000004">
      <c r="A114" s="65">
        <v>44330</v>
      </c>
      <c r="B114" s="105" t="str">
        <f t="shared" si="5"/>
        <v>(金)</v>
      </c>
      <c r="C114" s="62">
        <f t="shared" si="4"/>
        <v>183333</v>
      </c>
      <c r="D114" s="68">
        <v>135645</v>
      </c>
      <c r="E114" s="68">
        <v>0</v>
      </c>
      <c r="F114" s="68">
        <v>0</v>
      </c>
      <c r="G114" s="68">
        <v>47688</v>
      </c>
      <c r="H114" s="62">
        <v>0</v>
      </c>
      <c r="I114" s="62">
        <v>0</v>
      </c>
      <c r="J114" s="68">
        <v>114398</v>
      </c>
      <c r="K114" s="68">
        <v>0</v>
      </c>
      <c r="L114" s="68">
        <v>0</v>
      </c>
      <c r="M114" s="68">
        <v>18275</v>
      </c>
      <c r="N114" s="62">
        <v>0</v>
      </c>
      <c r="O114" s="67">
        <v>0</v>
      </c>
    </row>
    <row r="115" spans="1:15" x14ac:dyDescent="0.55000000000000004">
      <c r="A115" s="65">
        <v>44329</v>
      </c>
      <c r="B115" s="105" t="str">
        <f t="shared" si="5"/>
        <v>(木)</v>
      </c>
      <c r="C115" s="62">
        <f t="shared" si="4"/>
        <v>209374</v>
      </c>
      <c r="D115" s="68">
        <v>157298</v>
      </c>
      <c r="E115" s="68">
        <v>0</v>
      </c>
      <c r="F115" s="68">
        <v>0</v>
      </c>
      <c r="G115" s="68">
        <v>52076</v>
      </c>
      <c r="H115" s="62">
        <v>0</v>
      </c>
      <c r="I115" s="62">
        <v>0</v>
      </c>
      <c r="J115" s="68">
        <v>136118</v>
      </c>
      <c r="K115" s="68">
        <v>0</v>
      </c>
      <c r="L115" s="68">
        <v>0</v>
      </c>
      <c r="M115" s="68">
        <v>24965</v>
      </c>
      <c r="N115" s="62">
        <v>0</v>
      </c>
      <c r="O115" s="67">
        <v>0</v>
      </c>
    </row>
    <row r="116" spans="1:15" x14ac:dyDescent="0.55000000000000004">
      <c r="A116" s="65">
        <v>44328</v>
      </c>
      <c r="B116" s="105" t="str">
        <f t="shared" si="5"/>
        <v>(水)</v>
      </c>
      <c r="C116" s="62">
        <f t="shared" si="4"/>
        <v>214705</v>
      </c>
      <c r="D116" s="68">
        <v>161282</v>
      </c>
      <c r="E116" s="68">
        <v>0</v>
      </c>
      <c r="F116" s="68">
        <v>0</v>
      </c>
      <c r="G116" s="68">
        <v>53423</v>
      </c>
      <c r="H116" s="62">
        <v>0</v>
      </c>
      <c r="I116" s="62">
        <v>0</v>
      </c>
      <c r="J116" s="68">
        <v>139405</v>
      </c>
      <c r="K116" s="68">
        <v>0</v>
      </c>
      <c r="L116" s="68">
        <v>0</v>
      </c>
      <c r="M116" s="68">
        <v>26112</v>
      </c>
      <c r="N116" s="62">
        <v>0</v>
      </c>
      <c r="O116" s="67">
        <v>0</v>
      </c>
    </row>
    <row r="117" spans="1:15" x14ac:dyDescent="0.55000000000000004">
      <c r="A117" s="65">
        <v>44327</v>
      </c>
      <c r="B117" s="105" t="str">
        <f t="shared" si="5"/>
        <v>(火)</v>
      </c>
      <c r="C117" s="62">
        <f t="shared" si="4"/>
        <v>175748</v>
      </c>
      <c r="D117" s="68">
        <v>130765</v>
      </c>
      <c r="E117" s="68">
        <v>0</v>
      </c>
      <c r="F117" s="68">
        <v>0</v>
      </c>
      <c r="G117" s="68">
        <v>44983</v>
      </c>
      <c r="H117" s="62">
        <v>0</v>
      </c>
      <c r="I117" s="62">
        <v>0</v>
      </c>
      <c r="J117" s="68">
        <v>109429</v>
      </c>
      <c r="K117" s="68">
        <v>0</v>
      </c>
      <c r="L117" s="68">
        <v>0</v>
      </c>
      <c r="M117" s="68">
        <v>22164</v>
      </c>
      <c r="N117" s="62">
        <v>0</v>
      </c>
      <c r="O117" s="67">
        <v>0</v>
      </c>
    </row>
    <row r="118" spans="1:15" x14ac:dyDescent="0.55000000000000004">
      <c r="A118" s="65">
        <v>44326</v>
      </c>
      <c r="B118" s="105" t="str">
        <f t="shared" si="5"/>
        <v>(月)</v>
      </c>
      <c r="C118" s="62">
        <f t="shared" si="4"/>
        <v>134825</v>
      </c>
      <c r="D118" s="68">
        <v>105289</v>
      </c>
      <c r="E118" s="68">
        <v>0</v>
      </c>
      <c r="F118" s="68">
        <v>0</v>
      </c>
      <c r="G118" s="68">
        <v>29536</v>
      </c>
      <c r="H118" s="62">
        <v>0</v>
      </c>
      <c r="I118" s="62">
        <v>0</v>
      </c>
      <c r="J118" s="68">
        <v>86548</v>
      </c>
      <c r="K118" s="68">
        <v>0</v>
      </c>
      <c r="L118" s="68">
        <v>0</v>
      </c>
      <c r="M118" s="68">
        <v>14175</v>
      </c>
      <c r="N118" s="62">
        <v>0</v>
      </c>
      <c r="O118" s="67">
        <v>0</v>
      </c>
    </row>
    <row r="119" spans="1:15" x14ac:dyDescent="0.55000000000000004">
      <c r="A119" s="65">
        <v>44325</v>
      </c>
      <c r="B119" s="105" t="str">
        <f t="shared" si="5"/>
        <v>(日)</v>
      </c>
      <c r="C119" s="62">
        <f t="shared" si="4"/>
        <v>82012</v>
      </c>
      <c r="D119" s="68">
        <v>73759</v>
      </c>
      <c r="E119" s="68">
        <v>0</v>
      </c>
      <c r="F119" s="68">
        <v>0</v>
      </c>
      <c r="G119" s="68">
        <v>8253</v>
      </c>
      <c r="H119" s="62">
        <v>0</v>
      </c>
      <c r="I119" s="62">
        <v>0</v>
      </c>
      <c r="J119" s="68">
        <v>66767</v>
      </c>
      <c r="K119" s="68">
        <v>0</v>
      </c>
      <c r="L119" s="68">
        <v>0</v>
      </c>
      <c r="M119" s="68">
        <v>5767</v>
      </c>
      <c r="N119" s="62">
        <v>0</v>
      </c>
      <c r="O119" s="67">
        <v>0</v>
      </c>
    </row>
    <row r="120" spans="1:15" x14ac:dyDescent="0.55000000000000004">
      <c r="A120" s="65">
        <v>44324</v>
      </c>
      <c r="B120" s="105" t="str">
        <f t="shared" si="5"/>
        <v>(土)</v>
      </c>
      <c r="C120" s="62">
        <f t="shared" si="4"/>
        <v>68943</v>
      </c>
      <c r="D120" s="68">
        <v>61436</v>
      </c>
      <c r="E120" s="68">
        <v>0</v>
      </c>
      <c r="F120" s="68">
        <v>0</v>
      </c>
      <c r="G120" s="68">
        <v>7507</v>
      </c>
      <c r="H120" s="62">
        <v>0</v>
      </c>
      <c r="I120" s="62">
        <v>0</v>
      </c>
      <c r="J120" s="68">
        <v>49859</v>
      </c>
      <c r="K120" s="68">
        <v>0</v>
      </c>
      <c r="L120" s="68">
        <v>0</v>
      </c>
      <c r="M120" s="68">
        <v>3962</v>
      </c>
      <c r="N120" s="62">
        <v>0</v>
      </c>
      <c r="O120" s="67">
        <v>0</v>
      </c>
    </row>
    <row r="121" spans="1:15" x14ac:dyDescent="0.55000000000000004">
      <c r="A121" s="65">
        <v>44323</v>
      </c>
      <c r="B121" s="105" t="str">
        <f t="shared" si="5"/>
        <v>(金)</v>
      </c>
      <c r="C121" s="62">
        <f t="shared" si="4"/>
        <v>59957</v>
      </c>
      <c r="D121" s="68">
        <v>49218</v>
      </c>
      <c r="E121" s="68">
        <v>0</v>
      </c>
      <c r="F121" s="68">
        <v>0</v>
      </c>
      <c r="G121" s="68">
        <v>10739</v>
      </c>
      <c r="H121" s="62">
        <v>0</v>
      </c>
      <c r="I121" s="62">
        <v>0</v>
      </c>
      <c r="J121" s="68">
        <v>32876</v>
      </c>
      <c r="K121" s="68">
        <v>0</v>
      </c>
      <c r="L121" s="68">
        <v>0</v>
      </c>
      <c r="M121" s="68">
        <v>4737</v>
      </c>
      <c r="N121" s="62">
        <v>0</v>
      </c>
      <c r="O121" s="67">
        <v>0</v>
      </c>
    </row>
    <row r="122" spans="1:15" x14ac:dyDescent="0.55000000000000004">
      <c r="A122" s="65">
        <v>44322</v>
      </c>
      <c r="B122" s="105" t="str">
        <f t="shared" si="5"/>
        <v>(木)</v>
      </c>
      <c r="C122" s="62">
        <f t="shared" si="4"/>
        <v>55673</v>
      </c>
      <c r="D122" s="68">
        <v>47162</v>
      </c>
      <c r="E122" s="68">
        <v>0</v>
      </c>
      <c r="F122" s="68">
        <v>0</v>
      </c>
      <c r="G122" s="68">
        <v>8511</v>
      </c>
      <c r="H122" s="62">
        <v>0</v>
      </c>
      <c r="I122" s="62">
        <v>0</v>
      </c>
      <c r="J122" s="68">
        <v>33992</v>
      </c>
      <c r="K122" s="68">
        <v>0</v>
      </c>
      <c r="L122" s="68">
        <v>0</v>
      </c>
      <c r="M122" s="68">
        <v>4832</v>
      </c>
      <c r="N122" s="62">
        <v>0</v>
      </c>
      <c r="O122" s="67">
        <v>0</v>
      </c>
    </row>
    <row r="123" spans="1:15" x14ac:dyDescent="0.55000000000000004">
      <c r="A123" s="65">
        <v>44321</v>
      </c>
      <c r="B123" s="105" t="str">
        <f t="shared" si="5"/>
        <v>(水)</v>
      </c>
      <c r="C123" s="62">
        <f t="shared" si="4"/>
        <v>10662</v>
      </c>
      <c r="D123" s="68">
        <v>9745</v>
      </c>
      <c r="E123" s="68">
        <v>0</v>
      </c>
      <c r="F123" s="68">
        <v>0</v>
      </c>
      <c r="G123" s="68">
        <v>917</v>
      </c>
      <c r="H123" s="62">
        <v>0</v>
      </c>
      <c r="I123" s="62">
        <v>0</v>
      </c>
      <c r="J123" s="68">
        <v>8342</v>
      </c>
      <c r="K123" s="68">
        <v>0</v>
      </c>
      <c r="L123" s="68">
        <v>0</v>
      </c>
      <c r="M123" s="68">
        <v>749</v>
      </c>
      <c r="N123" s="62">
        <v>0</v>
      </c>
      <c r="O123" s="67">
        <v>0</v>
      </c>
    </row>
    <row r="124" spans="1:15" x14ac:dyDescent="0.55000000000000004">
      <c r="A124" s="65">
        <v>44320</v>
      </c>
      <c r="B124" s="105" t="str">
        <f t="shared" si="5"/>
        <v>(火)</v>
      </c>
      <c r="C124" s="62">
        <f t="shared" si="4"/>
        <v>9214</v>
      </c>
      <c r="D124" s="68">
        <v>8459</v>
      </c>
      <c r="E124" s="68">
        <v>0</v>
      </c>
      <c r="F124" s="68">
        <v>0</v>
      </c>
      <c r="G124" s="68">
        <v>755</v>
      </c>
      <c r="H124" s="62">
        <v>0</v>
      </c>
      <c r="I124" s="62">
        <v>0</v>
      </c>
      <c r="J124" s="68">
        <v>6830</v>
      </c>
      <c r="K124" s="68">
        <v>0</v>
      </c>
      <c r="L124" s="68">
        <v>0</v>
      </c>
      <c r="M124" s="68">
        <v>544</v>
      </c>
      <c r="N124" s="62">
        <v>0</v>
      </c>
      <c r="O124" s="67">
        <v>0</v>
      </c>
    </row>
    <row r="125" spans="1:15" x14ac:dyDescent="0.55000000000000004">
      <c r="A125" s="65">
        <v>44319</v>
      </c>
      <c r="B125" s="105" t="str">
        <f t="shared" si="5"/>
        <v>(月)</v>
      </c>
      <c r="C125" s="62">
        <f t="shared" si="4"/>
        <v>8396</v>
      </c>
      <c r="D125" s="68">
        <v>7551</v>
      </c>
      <c r="E125" s="68">
        <v>0</v>
      </c>
      <c r="F125" s="68">
        <v>0</v>
      </c>
      <c r="G125" s="68">
        <v>845</v>
      </c>
      <c r="H125" s="62">
        <v>0</v>
      </c>
      <c r="I125" s="62">
        <v>0</v>
      </c>
      <c r="J125" s="68">
        <v>5857</v>
      </c>
      <c r="K125" s="68">
        <v>0</v>
      </c>
      <c r="L125" s="68">
        <v>0</v>
      </c>
      <c r="M125" s="68">
        <v>781</v>
      </c>
      <c r="N125" s="62">
        <v>0</v>
      </c>
      <c r="O125" s="67">
        <v>0</v>
      </c>
    </row>
    <row r="126" spans="1:15" x14ac:dyDescent="0.55000000000000004">
      <c r="A126" s="65">
        <v>44318</v>
      </c>
      <c r="B126" s="105" t="str">
        <f t="shared" si="5"/>
        <v>(日)</v>
      </c>
      <c r="C126" s="62">
        <f t="shared" si="4"/>
        <v>25532</v>
      </c>
      <c r="D126" s="68">
        <v>25532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20584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44317</v>
      </c>
      <c r="B127" s="105" t="str">
        <f t="shared" si="5"/>
        <v>(土)</v>
      </c>
      <c r="C127" s="62">
        <f t="shared" si="4"/>
        <v>39435</v>
      </c>
      <c r="D127" s="68">
        <v>39435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21890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44316</v>
      </c>
      <c r="B128" s="105" t="str">
        <f t="shared" si="5"/>
        <v>(金)</v>
      </c>
      <c r="C128" s="62">
        <f t="shared" si="4"/>
        <v>68990</v>
      </c>
      <c r="D128" s="68">
        <v>68990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27956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44315</v>
      </c>
      <c r="B129" s="105" t="str">
        <f>"(" &amp; TEXT(A129,"aaa") &amp; ")"</f>
        <v>(木)</v>
      </c>
      <c r="C129" s="62">
        <f t="shared" si="4"/>
        <v>19882</v>
      </c>
      <c r="D129" s="68">
        <v>19882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13226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44314</v>
      </c>
      <c r="B130" s="105" t="str">
        <f t="shared" si="5"/>
        <v>(水)</v>
      </c>
      <c r="C130" s="62">
        <f t="shared" si="4"/>
        <v>90091</v>
      </c>
      <c r="D130" s="68">
        <v>90091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38162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44313</v>
      </c>
      <c r="B131" s="105" t="str">
        <f t="shared" si="5"/>
        <v>(火)</v>
      </c>
      <c r="C131" s="62">
        <f t="shared" si="4"/>
        <v>83775</v>
      </c>
      <c r="D131" s="68">
        <v>83775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38765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44312</v>
      </c>
      <c r="B132" s="105" t="str">
        <f t="shared" si="5"/>
        <v>(月)</v>
      </c>
      <c r="C132" s="62">
        <f t="shared" si="4"/>
        <v>64747</v>
      </c>
      <c r="D132" s="68">
        <v>64747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29000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44311</v>
      </c>
      <c r="B133" s="105" t="str">
        <f t="shared" si="5"/>
        <v>(日)</v>
      </c>
      <c r="C133" s="62">
        <f t="shared" si="4"/>
        <v>24417</v>
      </c>
      <c r="D133" s="68">
        <v>24417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15570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44310</v>
      </c>
      <c r="B134" s="105" t="str">
        <f t="shared" si="5"/>
        <v>(土)</v>
      </c>
      <c r="C134" s="62">
        <f t="shared" si="4"/>
        <v>36843</v>
      </c>
      <c r="D134" s="68">
        <v>36843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16642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44309</v>
      </c>
      <c r="B135" s="105" t="str">
        <f t="shared" si="5"/>
        <v>(金)</v>
      </c>
      <c r="C135" s="62">
        <f t="shared" si="4"/>
        <v>58286</v>
      </c>
      <c r="D135" s="68">
        <v>58286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19687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44308</v>
      </c>
      <c r="B136" s="105" t="str">
        <f t="shared" si="5"/>
        <v>(木)</v>
      </c>
      <c r="C136" s="62">
        <f t="shared" si="4"/>
        <v>61821</v>
      </c>
      <c r="D136" s="68">
        <v>61821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26303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44307</v>
      </c>
      <c r="B137" s="105" t="str">
        <f t="shared" si="5"/>
        <v>(水)</v>
      </c>
      <c r="C137" s="62">
        <f t="shared" si="4"/>
        <v>64869</v>
      </c>
      <c r="D137" s="68">
        <v>64869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27779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44306</v>
      </c>
      <c r="B138" s="105" t="str">
        <f t="shared" si="5"/>
        <v>(火)</v>
      </c>
      <c r="C138" s="62">
        <f t="shared" si="4"/>
        <v>54500</v>
      </c>
      <c r="D138" s="68">
        <v>54500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23616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44305</v>
      </c>
      <c r="B139" s="105" t="str">
        <f t="shared" si="5"/>
        <v>(月)</v>
      </c>
      <c r="C139" s="62">
        <f t="shared" si="4"/>
        <v>35877</v>
      </c>
      <c r="D139" s="68">
        <v>35877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15088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44304</v>
      </c>
      <c r="B140" s="105" t="str">
        <f t="shared" si="5"/>
        <v>(日)</v>
      </c>
      <c r="C140" s="62">
        <f t="shared" si="4"/>
        <v>9421</v>
      </c>
      <c r="D140" s="68">
        <v>9421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5773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44303</v>
      </c>
      <c r="B141" s="105" t="str">
        <f t="shared" si="5"/>
        <v>(土)</v>
      </c>
      <c r="C141" s="62">
        <f t="shared" si="4"/>
        <v>8089</v>
      </c>
      <c r="D141" s="68">
        <v>8089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3751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44302</v>
      </c>
      <c r="B142" s="105" t="str">
        <f t="shared" si="5"/>
        <v>(金)</v>
      </c>
      <c r="C142" s="62">
        <f t="shared" ref="C142:C146" si="6">SUM(D142:I142)</f>
        <v>11098</v>
      </c>
      <c r="D142" s="68">
        <v>11098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3516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44301</v>
      </c>
      <c r="B143" s="105" t="str">
        <f t="shared" si="5"/>
        <v>(木)</v>
      </c>
      <c r="C143" s="62">
        <f t="shared" si="6"/>
        <v>9274</v>
      </c>
      <c r="D143" s="68">
        <v>9274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4381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44300</v>
      </c>
      <c r="B144" s="105" t="str">
        <f t="shared" si="5"/>
        <v>(水)</v>
      </c>
      <c r="C144" s="62">
        <f t="shared" si="6"/>
        <v>5386</v>
      </c>
      <c r="D144" s="68">
        <v>5386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3300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44299</v>
      </c>
      <c r="B145" s="105" t="str">
        <f t="shared" si="5"/>
        <v>(火)</v>
      </c>
      <c r="C145" s="62">
        <f t="shared" si="6"/>
        <v>4240</v>
      </c>
      <c r="D145" s="68">
        <v>4240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2878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44298</v>
      </c>
      <c r="B146" s="105" t="str">
        <f t="shared" si="5"/>
        <v>(月)</v>
      </c>
      <c r="C146" s="62">
        <f t="shared" si="6"/>
        <v>4940</v>
      </c>
      <c r="D146" s="80">
        <v>4940</v>
      </c>
      <c r="E146" s="80">
        <v>0</v>
      </c>
      <c r="F146" s="80">
        <v>0</v>
      </c>
      <c r="G146" s="80">
        <v>0</v>
      </c>
      <c r="H146" s="80">
        <v>0</v>
      </c>
      <c r="I146" s="80">
        <v>0</v>
      </c>
      <c r="J146" s="80">
        <v>3491</v>
      </c>
      <c r="K146" s="80">
        <v>0</v>
      </c>
      <c r="L146" s="80">
        <v>0</v>
      </c>
      <c r="M146" s="80">
        <v>0</v>
      </c>
      <c r="N146" s="80">
        <v>0</v>
      </c>
      <c r="O146" s="67">
        <v>0</v>
      </c>
    </row>
    <row r="147" spans="1:15" x14ac:dyDescent="0.55000000000000004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</row>
    <row r="148" spans="1:15" x14ac:dyDescent="0.55000000000000004">
      <c r="A148" s="78" t="s">
        <v>326</v>
      </c>
      <c r="B148" s="78"/>
    </row>
    <row r="149" spans="1:15" x14ac:dyDescent="0.55000000000000004">
      <c r="A149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353</v>
      </c>
    </row>
    <row r="3" spans="1:9" x14ac:dyDescent="0.55000000000000004">
      <c r="A3" s="149" t="s">
        <v>332</v>
      </c>
      <c r="B3" s="144" t="s">
        <v>297</v>
      </c>
      <c r="C3" s="144" t="s">
        <v>335</v>
      </c>
      <c r="D3" s="144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09" t="s">
        <v>302</v>
      </c>
      <c r="G4" s="109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6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（８月３０日公表時点）</v>
      </c>
    </row>
    <row r="3" spans="1:9" x14ac:dyDescent="0.55000000000000004">
      <c r="A3" s="149" t="s">
        <v>332</v>
      </c>
      <c r="B3" s="144" t="s">
        <v>297</v>
      </c>
      <c r="C3" s="144" t="s">
        <v>335</v>
      </c>
      <c r="D3" s="144" t="s">
        <v>297</v>
      </c>
      <c r="E3" s="143" t="s">
        <v>338</v>
      </c>
      <c r="F3" s="111" t="s">
        <v>299</v>
      </c>
      <c r="G3" s="111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3" t="s">
        <v>302</v>
      </c>
      <c r="G4" s="113" t="s">
        <v>302</v>
      </c>
      <c r="H4" s="75"/>
      <c r="I4" s="75"/>
    </row>
    <row r="5" spans="1:9" x14ac:dyDescent="0.55000000000000004">
      <c r="A5" s="110">
        <v>44438</v>
      </c>
      <c r="B5" s="112" t="s">
        <v>351</v>
      </c>
      <c r="C5" s="110">
        <v>44430</v>
      </c>
      <c r="D5" s="112" t="s">
        <v>349</v>
      </c>
      <c r="E5" s="85">
        <v>6130651</v>
      </c>
      <c r="F5" s="85">
        <v>3818332</v>
      </c>
      <c r="G5" s="85">
        <v>2312319</v>
      </c>
      <c r="H5" s="75"/>
      <c r="I5" s="75"/>
    </row>
    <row r="6" spans="1:9" x14ac:dyDescent="0.55000000000000004">
      <c r="A6" s="110">
        <v>44435</v>
      </c>
      <c r="B6" s="112" t="s">
        <v>348</v>
      </c>
      <c r="C6" s="110">
        <v>44430</v>
      </c>
      <c r="D6" s="112" t="s">
        <v>349</v>
      </c>
      <c r="E6" s="85">
        <v>5767203</v>
      </c>
      <c r="F6" s="85">
        <v>3613973</v>
      </c>
      <c r="G6" s="85">
        <v>2153230</v>
      </c>
      <c r="H6" s="75"/>
      <c r="I6" s="75"/>
    </row>
    <row r="7" spans="1:9" x14ac:dyDescent="0.55000000000000004">
      <c r="A7" s="110">
        <v>44434</v>
      </c>
      <c r="B7" s="112" t="s">
        <v>310</v>
      </c>
      <c r="C7" s="110">
        <v>44430</v>
      </c>
      <c r="D7" s="112" t="s">
        <v>349</v>
      </c>
      <c r="E7" s="85">
        <v>5515725</v>
      </c>
      <c r="F7" s="85">
        <v>3481057</v>
      </c>
      <c r="G7" s="85">
        <v>2034668</v>
      </c>
      <c r="H7" s="75"/>
      <c r="I7" s="75"/>
    </row>
    <row r="8" spans="1:9" x14ac:dyDescent="0.55000000000000004">
      <c r="A8" s="110">
        <v>44433</v>
      </c>
      <c r="B8" s="112" t="s">
        <v>354</v>
      </c>
      <c r="C8" s="110">
        <v>44430</v>
      </c>
      <c r="D8" s="112" t="s">
        <v>349</v>
      </c>
      <c r="E8" s="85">
        <v>5251138</v>
      </c>
      <c r="F8" s="85">
        <v>3336803</v>
      </c>
      <c r="G8" s="85">
        <v>1914335</v>
      </c>
      <c r="H8" s="75"/>
      <c r="I8" s="75"/>
    </row>
    <row r="9" spans="1:9" x14ac:dyDescent="0.55000000000000004">
      <c r="A9" s="110">
        <v>44432</v>
      </c>
      <c r="B9" s="112" t="s">
        <v>350</v>
      </c>
      <c r="C9" s="110">
        <v>44423</v>
      </c>
      <c r="D9" s="112" t="s">
        <v>349</v>
      </c>
      <c r="E9" s="85">
        <v>4642683</v>
      </c>
      <c r="F9" s="85">
        <v>3121870</v>
      </c>
      <c r="G9" s="85">
        <v>1520813</v>
      </c>
      <c r="H9" s="75"/>
      <c r="I9" s="75"/>
    </row>
    <row r="10" spans="1:9" x14ac:dyDescent="0.55000000000000004">
      <c r="A10" s="110">
        <v>44431</v>
      </c>
      <c r="B10" s="112" t="s">
        <v>351</v>
      </c>
      <c r="C10" s="110">
        <v>44423</v>
      </c>
      <c r="D10" s="112" t="s">
        <v>349</v>
      </c>
      <c r="E10" s="85">
        <v>4441321</v>
      </c>
      <c r="F10" s="85">
        <v>3000348</v>
      </c>
      <c r="G10" s="85">
        <v>1440973</v>
      </c>
      <c r="H10" s="75"/>
      <c r="I10" s="75"/>
    </row>
    <row r="11" spans="1:9" x14ac:dyDescent="0.55000000000000004">
      <c r="A11" s="110">
        <v>44428</v>
      </c>
      <c r="B11" s="112" t="s">
        <v>348</v>
      </c>
      <c r="C11" s="110">
        <v>44423</v>
      </c>
      <c r="D11" s="112" t="s">
        <v>349</v>
      </c>
      <c r="E11" s="85">
        <v>4130976</v>
      </c>
      <c r="F11" s="85">
        <v>2827197</v>
      </c>
      <c r="G11" s="85">
        <v>1303779</v>
      </c>
      <c r="H11" s="75"/>
      <c r="I11" s="75"/>
    </row>
    <row r="12" spans="1:9" x14ac:dyDescent="0.55000000000000004">
      <c r="A12" s="110">
        <v>44427</v>
      </c>
      <c r="B12" s="112" t="s">
        <v>316</v>
      </c>
      <c r="C12" s="110">
        <v>44423</v>
      </c>
      <c r="D12" s="112" t="s">
        <v>349</v>
      </c>
      <c r="E12" s="85">
        <v>3902839</v>
      </c>
      <c r="F12" s="85">
        <v>2705274</v>
      </c>
      <c r="G12" s="85">
        <v>1197565</v>
      </c>
      <c r="H12" s="75"/>
      <c r="I12" s="75"/>
    </row>
    <row r="13" spans="1:9" x14ac:dyDescent="0.55000000000000004">
      <c r="A13" s="110">
        <v>44426</v>
      </c>
      <c r="B13" s="112" t="str">
        <f t="shared" ref="B13:B18" si="0">"("&amp;TEXT(A13,"AAA")&amp;")"</f>
        <v>(水)</v>
      </c>
      <c r="C13" s="110">
        <v>44423</v>
      </c>
      <c r="D13" s="112" t="str">
        <f t="shared" ref="D13:D18" si="1">"("&amp;TEXT(C13,"AAA")&amp;")"</f>
        <v>(日)</v>
      </c>
      <c r="E13" s="85">
        <v>3663878</v>
      </c>
      <c r="F13" s="85">
        <v>2572887</v>
      </c>
      <c r="G13" s="85">
        <v>1090991</v>
      </c>
      <c r="H13" s="75"/>
      <c r="I13" s="75"/>
    </row>
    <row r="14" spans="1:9" x14ac:dyDescent="0.55000000000000004">
      <c r="A14" s="110">
        <v>44425</v>
      </c>
      <c r="B14" s="112" t="str">
        <f t="shared" si="0"/>
        <v>(火)</v>
      </c>
      <c r="C14" s="110">
        <v>44416</v>
      </c>
      <c r="D14" s="112" t="str">
        <f t="shared" si="1"/>
        <v>(日)</v>
      </c>
      <c r="E14" s="85">
        <v>3224734</v>
      </c>
      <c r="F14" s="85">
        <v>2409948</v>
      </c>
      <c r="G14" s="85">
        <v>814786</v>
      </c>
      <c r="H14" s="75"/>
      <c r="I14" s="75"/>
    </row>
    <row r="15" spans="1:9" x14ac:dyDescent="0.55000000000000004">
      <c r="A15" s="110">
        <v>44424</v>
      </c>
      <c r="B15" s="112" t="str">
        <f t="shared" si="0"/>
        <v>(月)</v>
      </c>
      <c r="C15" s="110">
        <v>44416</v>
      </c>
      <c r="D15" s="112" t="str">
        <f t="shared" si="1"/>
        <v>(日)</v>
      </c>
      <c r="E15" s="85">
        <v>3080184</v>
      </c>
      <c r="F15" s="85">
        <v>2325181</v>
      </c>
      <c r="G15" s="85">
        <v>755003</v>
      </c>
      <c r="H15" s="75"/>
      <c r="I15" s="75"/>
    </row>
    <row r="16" spans="1:9" x14ac:dyDescent="0.55000000000000004">
      <c r="A16" s="110">
        <v>44421</v>
      </c>
      <c r="B16" s="112" t="str">
        <f t="shared" si="0"/>
        <v>(金)</v>
      </c>
      <c r="C16" s="110">
        <v>44416</v>
      </c>
      <c r="D16" s="112" t="str">
        <f t="shared" si="1"/>
        <v>(日)</v>
      </c>
      <c r="E16" s="85">
        <v>2899381</v>
      </c>
      <c r="F16" s="85">
        <v>2215605</v>
      </c>
      <c r="G16" s="85">
        <v>683776</v>
      </c>
      <c r="H16" s="75"/>
      <c r="I16" s="75"/>
    </row>
    <row r="17" spans="1:9" x14ac:dyDescent="0.55000000000000004">
      <c r="A17" s="110">
        <v>44420</v>
      </c>
      <c r="B17" s="112" t="str">
        <f t="shared" si="0"/>
        <v>(木)</v>
      </c>
      <c r="C17" s="110">
        <v>44416</v>
      </c>
      <c r="D17" s="112" t="str">
        <f t="shared" si="1"/>
        <v>(日)</v>
      </c>
      <c r="E17" s="85">
        <v>2748556</v>
      </c>
      <c r="F17" s="85">
        <v>2115570</v>
      </c>
      <c r="G17" s="85">
        <v>632986</v>
      </c>
      <c r="H17" s="75"/>
      <c r="I17" s="75"/>
    </row>
    <row r="18" spans="1:9" x14ac:dyDescent="0.55000000000000004">
      <c r="A18" s="110">
        <v>44419</v>
      </c>
      <c r="B18" s="112" t="str">
        <f t="shared" si="0"/>
        <v>(水)</v>
      </c>
      <c r="C18" s="110">
        <v>44416</v>
      </c>
      <c r="D18" s="112" t="str">
        <f t="shared" si="1"/>
        <v>(日)</v>
      </c>
      <c r="E18" s="85">
        <v>2576423</v>
      </c>
      <c r="F18" s="85">
        <v>2005958</v>
      </c>
      <c r="G18" s="85">
        <v>570465</v>
      </c>
      <c r="H18" s="75"/>
      <c r="I18" s="75"/>
    </row>
    <row r="19" spans="1:9" x14ac:dyDescent="0.55000000000000004">
      <c r="A19" s="110">
        <v>44418</v>
      </c>
      <c r="B19" s="112" t="s">
        <v>339</v>
      </c>
      <c r="C19" s="110">
        <v>44409</v>
      </c>
      <c r="D19" s="112" t="s">
        <v>336</v>
      </c>
      <c r="E19" s="85">
        <v>2107992</v>
      </c>
      <c r="F19" s="85">
        <v>1814876</v>
      </c>
      <c r="G19" s="85">
        <v>293116</v>
      </c>
      <c r="H19" s="75"/>
      <c r="I19" s="75"/>
    </row>
    <row r="20" spans="1:9" x14ac:dyDescent="0.55000000000000004">
      <c r="A20" s="110">
        <v>44414</v>
      </c>
      <c r="B20" s="112" t="s">
        <v>309</v>
      </c>
      <c r="C20" s="110">
        <v>44409</v>
      </c>
      <c r="D20" s="112" t="s">
        <v>336</v>
      </c>
      <c r="E20" s="85">
        <v>1774733</v>
      </c>
      <c r="F20" s="85">
        <v>1551425</v>
      </c>
      <c r="G20" s="85">
        <v>223308</v>
      </c>
      <c r="H20" s="75"/>
      <c r="I20" s="75"/>
    </row>
    <row r="21" spans="1:9" x14ac:dyDescent="0.55000000000000004">
      <c r="A21" s="110">
        <v>44413</v>
      </c>
      <c r="B21" s="112" t="s">
        <v>310</v>
      </c>
      <c r="C21" s="110">
        <v>44409</v>
      </c>
      <c r="D21" s="112" t="s">
        <v>336</v>
      </c>
      <c r="E21" s="85">
        <v>1774269</v>
      </c>
      <c r="F21" s="85">
        <v>1550961</v>
      </c>
      <c r="G21" s="85">
        <v>223308</v>
      </c>
      <c r="H21" s="75"/>
      <c r="I21" s="75"/>
    </row>
    <row r="22" spans="1:9" x14ac:dyDescent="0.55000000000000004">
      <c r="A22" s="110">
        <v>44412</v>
      </c>
      <c r="B22" s="112" t="s">
        <v>306</v>
      </c>
      <c r="C22" s="110">
        <v>44409</v>
      </c>
      <c r="D22" s="112" t="s">
        <v>336</v>
      </c>
      <c r="E22" s="85">
        <v>1637626</v>
      </c>
      <c r="F22" s="85">
        <v>1449639</v>
      </c>
      <c r="G22" s="85">
        <v>187987</v>
      </c>
      <c r="H22" s="75"/>
      <c r="I22" s="75"/>
    </row>
    <row r="23" spans="1:9" x14ac:dyDescent="0.55000000000000004">
      <c r="A23" s="86"/>
      <c r="B23" s="74"/>
      <c r="C23" s="74"/>
      <c r="D23" s="74"/>
      <c r="E23" s="74"/>
      <c r="F23" s="74"/>
      <c r="G23" s="75"/>
      <c r="H23" s="75"/>
    </row>
    <row r="24" spans="1:9" x14ac:dyDescent="0.55000000000000004">
      <c r="A24" s="76" t="s">
        <v>340</v>
      </c>
      <c r="B24" s="75"/>
      <c r="C24" s="75"/>
      <c r="D24" s="75"/>
      <c r="E24" s="75"/>
      <c r="F24" s="75"/>
      <c r="G24" s="76"/>
      <c r="H24" s="75"/>
    </row>
    <row r="25" spans="1:9" x14ac:dyDescent="0.55000000000000004">
      <c r="A25" s="76"/>
      <c r="B25" s="76"/>
      <c r="C25" s="76"/>
      <c r="D25" s="76"/>
      <c r="E25" s="76"/>
      <c r="F25" s="76"/>
      <c r="G25" s="76"/>
      <c r="H25" s="75"/>
    </row>
    <row r="26" spans="1:9" x14ac:dyDescent="0.55000000000000004">
      <c r="H26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2021-08-30T14:49:51Z</dcterms:modified>
</cp:coreProperties>
</file>